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352ACB6A-ADC8-4773-87BE-0F358F6827BD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 s="1"/>
  <c r="AA32" i="4"/>
  <c r="AA31" i="4"/>
  <c r="AB31" i="4"/>
  <c r="AC31" i="4"/>
  <c r="AA20" i="4"/>
  <c r="AA19" i="4"/>
  <c r="AC19" i="4" s="1"/>
  <c r="AB19" i="4"/>
  <c r="L44" i="4"/>
  <c r="L43" i="4"/>
  <c r="M43" i="4"/>
  <c r="N43" i="4"/>
  <c r="L32" i="4"/>
  <c r="L31" i="4"/>
  <c r="M31" i="4"/>
  <c r="N31" i="4"/>
  <c r="L20" i="4"/>
  <c r="L19" i="4"/>
  <c r="M19" i="4"/>
  <c r="N19" i="4"/>
  <c r="AA43" i="17"/>
  <c r="AA44" i="17" s="1"/>
  <c r="AB43" i="17"/>
  <c r="AC43" i="17"/>
  <c r="AA31" i="17"/>
  <c r="AP31" i="17" s="1"/>
  <c r="AB31" i="17"/>
  <c r="AQ31" i="17" s="1"/>
  <c r="AA19" i="17"/>
  <c r="AP19" i="17" s="1"/>
  <c r="AB19" i="17"/>
  <c r="AC19" i="17"/>
  <c r="L43" i="17"/>
  <c r="N43" i="17" s="1"/>
  <c r="AR43" i="17" s="1"/>
  <c r="M43" i="17"/>
  <c r="AQ43" i="17" s="1"/>
  <c r="L31" i="17"/>
  <c r="L32" i="17" s="1"/>
  <c r="M31" i="17"/>
  <c r="N31" i="17"/>
  <c r="L19" i="17"/>
  <c r="L20" i="17" s="1"/>
  <c r="M19" i="17"/>
  <c r="N19" i="17" s="1"/>
  <c r="AR19" i="17" s="1"/>
  <c r="AP19" i="16"/>
  <c r="AQ19" i="16"/>
  <c r="AA43" i="16"/>
  <c r="AP43" i="16" s="1"/>
  <c r="AB43" i="16"/>
  <c r="AC43" i="16" s="1"/>
  <c r="AR43" i="16" s="1"/>
  <c r="AA31" i="16"/>
  <c r="AC31" i="16" s="1"/>
  <c r="AR31" i="16" s="1"/>
  <c r="AB31" i="16"/>
  <c r="AA32" i="16" s="1"/>
  <c r="AA19" i="16"/>
  <c r="AA20" i="16" s="1"/>
  <c r="AB19" i="16"/>
  <c r="AC19" i="16"/>
  <c r="L43" i="16"/>
  <c r="L44" i="16" s="1"/>
  <c r="M43" i="16"/>
  <c r="N43" i="16"/>
  <c r="L31" i="16"/>
  <c r="L32" i="16" s="1"/>
  <c r="M31" i="16"/>
  <c r="N31" i="16"/>
  <c r="L19" i="16"/>
  <c r="L20" i="16" s="1"/>
  <c r="M19" i="16"/>
  <c r="AA43" i="15"/>
  <c r="AC43" i="15" s="1"/>
  <c r="AR43" i="15" s="1"/>
  <c r="AB43" i="15"/>
  <c r="AA31" i="15"/>
  <c r="AB31" i="15"/>
  <c r="AQ31" i="15" s="1"/>
  <c r="AC31" i="15"/>
  <c r="AA19" i="15"/>
  <c r="AP19" i="15" s="1"/>
  <c r="AB19" i="15"/>
  <c r="AC19" i="15"/>
  <c r="L43" i="15"/>
  <c r="L44" i="15" s="1"/>
  <c r="M43" i="15"/>
  <c r="N43" i="15"/>
  <c r="L31" i="15"/>
  <c r="M31" i="15"/>
  <c r="L19" i="15"/>
  <c r="L20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 s="1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 s="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 s="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 s="1"/>
  <c r="L20" i="10"/>
  <c r="L19" i="10"/>
  <c r="M19" i="10"/>
  <c r="N19" i="10" s="1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L32" i="12"/>
  <c r="L31" i="12"/>
  <c r="N31" i="12" s="1"/>
  <c r="M31" i="12"/>
  <c r="L20" i="12"/>
  <c r="L19" i="12"/>
  <c r="M19" i="12"/>
  <c r="N19" i="12" s="1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C43" i="9" s="1"/>
  <c r="AB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B31" i="8"/>
  <c r="AC31" i="8"/>
  <c r="AA20" i="8"/>
  <c r="AA19" i="8"/>
  <c r="AB19" i="8"/>
  <c r="AC19" i="8"/>
  <c r="L44" i="8"/>
  <c r="L43" i="8"/>
  <c r="M43" i="8"/>
  <c r="N43" i="8"/>
  <c r="L32" i="8"/>
  <c r="L31" i="8"/>
  <c r="N31" i="8" s="1"/>
  <c r="M31" i="8"/>
  <c r="L20" i="8"/>
  <c r="L19" i="8"/>
  <c r="N19" i="8" s="1"/>
  <c r="M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C43" i="7" s="1"/>
  <c r="AB43" i="7"/>
  <c r="AA32" i="7"/>
  <c r="AA31" i="7"/>
  <c r="AB31" i="7"/>
  <c r="AC31" i="7"/>
  <c r="AA20" i="7"/>
  <c r="AA19" i="7"/>
  <c r="AB19" i="7"/>
  <c r="AC19" i="7"/>
  <c r="L44" i="7"/>
  <c r="L43" i="7"/>
  <c r="M43" i="7"/>
  <c r="N43" i="7"/>
  <c r="L32" i="7"/>
  <c r="L31" i="7"/>
  <c r="N31" i="7" s="1"/>
  <c r="M31" i="7"/>
  <c r="L20" i="7"/>
  <c r="L19" i="7"/>
  <c r="M19" i="7"/>
  <c r="N19" i="7" s="1"/>
  <c r="AA32" i="17" l="1"/>
  <c r="AP32" i="17" s="1"/>
  <c r="AC31" i="17"/>
  <c r="AR31" i="17" s="1"/>
  <c r="AA20" i="17"/>
  <c r="AP20" i="17" s="1"/>
  <c r="L44" i="17"/>
  <c r="AP44" i="17" s="1"/>
  <c r="AP43" i="17"/>
  <c r="AQ19" i="17"/>
  <c r="AA44" i="16"/>
  <c r="AQ43" i="16"/>
  <c r="AP44" i="16"/>
  <c r="AQ31" i="16"/>
  <c r="AP31" i="16"/>
  <c r="AP32" i="16"/>
  <c r="AP20" i="16"/>
  <c r="AA44" i="15"/>
  <c r="AP44" i="15"/>
  <c r="AA32" i="15"/>
  <c r="AP31" i="15"/>
  <c r="AP20" i="15"/>
  <c r="AA20" i="15"/>
  <c r="AQ19" i="15"/>
  <c r="AQ43" i="15"/>
  <c r="AP43" i="15"/>
  <c r="L32" i="15"/>
  <c r="AP32" i="15" s="1"/>
  <c r="N19" i="15"/>
  <c r="N19" i="16"/>
  <c r="AR19" i="16" s="1"/>
  <c r="N31" i="15"/>
  <c r="N43" i="12"/>
  <c r="AN17" i="16"/>
  <c r="AB18" i="17"/>
  <c r="AA18" i="17"/>
  <c r="AB17" i="17"/>
  <c r="AA17" i="17"/>
  <c r="AB16" i="17"/>
  <c r="AA16" i="17"/>
  <c r="AB15" i="17"/>
  <c r="AA15" i="17"/>
  <c r="AC15" i="17" s="1"/>
  <c r="U44" i="8"/>
  <c r="Q44" i="8"/>
  <c r="AK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AP27" i="8" s="1"/>
  <c r="Y20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Y32" i="9"/>
  <c r="U32" i="9"/>
  <c r="AH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AL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AL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AQ27" i="6" s="1"/>
  <c r="L27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S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AL19" i="10"/>
  <c r="AH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Q44" i="11"/>
  <c r="AM43" i="11"/>
  <c r="H44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AC41" i="11" s="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S32" i="11"/>
  <c r="AL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W20" i="11"/>
  <c r="J20" i="11"/>
  <c r="AL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AN31" i="14"/>
  <c r="H32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U20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AC30" i="16" s="1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N40" i="17" s="1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C30" i="17" s="1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U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U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Y32" i="7"/>
  <c r="AO31" i="7"/>
  <c r="AN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AL19" i="7"/>
  <c r="AK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8" i="9"/>
  <c r="AA18" i="9"/>
  <c r="AC18" i="9" s="1"/>
  <c r="AB17" i="9"/>
  <c r="AA17" i="9"/>
  <c r="AB16" i="9"/>
  <c r="AA16" i="9"/>
  <c r="AB15" i="9"/>
  <c r="AA15" i="9"/>
  <c r="AB42" i="9"/>
  <c r="AA42" i="9"/>
  <c r="AB41" i="9"/>
  <c r="AA41" i="9"/>
  <c r="AB40" i="9"/>
  <c r="AA40" i="9"/>
  <c r="AB39" i="9"/>
  <c r="AA39" i="9"/>
  <c r="AB30" i="9"/>
  <c r="AA30" i="9"/>
  <c r="AC30" i="9" s="1"/>
  <c r="AB29" i="9"/>
  <c r="AA29" i="9"/>
  <c r="AB28" i="9"/>
  <c r="AA28" i="9"/>
  <c r="AC28" i="9" s="1"/>
  <c r="AB27" i="9"/>
  <c r="AA27" i="9"/>
  <c r="AP16" i="17" l="1"/>
  <c r="N42" i="17"/>
  <c r="AQ40" i="17"/>
  <c r="N39" i="17"/>
  <c r="N41" i="17"/>
  <c r="N16" i="17"/>
  <c r="N29" i="16"/>
  <c r="AQ41" i="15"/>
  <c r="AQ27" i="15"/>
  <c r="AC27" i="15"/>
  <c r="AC29" i="15"/>
  <c r="AR31" i="15"/>
  <c r="AR19" i="15"/>
  <c r="N39" i="7"/>
  <c r="N28" i="10"/>
  <c r="AC27" i="11"/>
  <c r="AC16" i="9"/>
  <c r="AC16" i="11"/>
  <c r="AC27" i="6"/>
  <c r="N41" i="14"/>
  <c r="N18" i="12"/>
  <c r="AC41" i="14"/>
  <c r="AQ29" i="14"/>
  <c r="AK31" i="14"/>
  <c r="AC29" i="14"/>
  <c r="U32" i="14"/>
  <c r="Y20" i="14"/>
  <c r="AQ41" i="6"/>
  <c r="AK43" i="6"/>
  <c r="AC15" i="12"/>
  <c r="AC41" i="9"/>
  <c r="AG31" i="9"/>
  <c r="AG43" i="8"/>
  <c r="Y44" i="7"/>
  <c r="AK31" i="7"/>
  <c r="U32" i="7"/>
  <c r="AC30" i="7"/>
  <c r="S32" i="7"/>
  <c r="AQ15" i="7"/>
  <c r="AC15" i="7"/>
  <c r="AP18" i="7"/>
  <c r="AH19" i="7"/>
  <c r="AC18" i="7"/>
  <c r="AC30" i="4"/>
  <c r="AQ15" i="14"/>
  <c r="N17" i="11"/>
  <c r="AQ41" i="11"/>
  <c r="AQ42" i="11"/>
  <c r="N41" i="10"/>
  <c r="N28" i="12"/>
  <c r="AO31" i="9"/>
  <c r="AQ28" i="7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F32" i="4" s="1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Y44" i="4"/>
  <c r="AG43" i="17"/>
  <c r="AC41" i="16"/>
  <c r="AR41" i="16" s="1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J44" i="16" s="1"/>
  <c r="AG43" i="14"/>
  <c r="AC39" i="17"/>
  <c r="AP40" i="17"/>
  <c r="W44" i="16"/>
  <c r="W44" i="11"/>
  <c r="AL44" i="11" s="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Q41" i="7"/>
  <c r="B44" i="7"/>
  <c r="F44" i="4"/>
  <c r="F32" i="16"/>
  <c r="AQ29" i="9"/>
  <c r="N30" i="17"/>
  <c r="AR30" i="17" s="1"/>
  <c r="AQ27" i="7"/>
  <c r="AQ29" i="16"/>
  <c r="AP28" i="17"/>
  <c r="J32" i="12"/>
  <c r="N28" i="9"/>
  <c r="H20" i="15"/>
  <c r="F20" i="11"/>
  <c r="AQ15" i="4"/>
  <c r="N16" i="12"/>
  <c r="J20" i="10"/>
  <c r="H20" i="9"/>
  <c r="B20" i="10"/>
  <c r="B20" i="6"/>
  <c r="AQ18" i="17"/>
  <c r="AK19" i="4"/>
  <c r="AQ41" i="16"/>
  <c r="AC39" i="16"/>
  <c r="AP29" i="16"/>
  <c r="AC27" i="16"/>
  <c r="AR27" i="16" s="1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R40" i="9" s="1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N17" i="14"/>
  <c r="D20" i="14"/>
  <c r="N40" i="11"/>
  <c r="N28" i="11"/>
  <c r="AQ30" i="11"/>
  <c r="AO19" i="11"/>
  <c r="N42" i="10"/>
  <c r="J32" i="10"/>
  <c r="AN32" i="10" s="1"/>
  <c r="D44" i="6"/>
  <c r="B44" i="6"/>
  <c r="AI43" i="6"/>
  <c r="N40" i="6"/>
  <c r="H44" i="6"/>
  <c r="N41" i="6"/>
  <c r="D32" i="6"/>
  <c r="H20" i="6"/>
  <c r="N18" i="6"/>
  <c r="D20" i="6"/>
  <c r="AR40" i="12"/>
  <c r="H32" i="12"/>
  <c r="AP30" i="12"/>
  <c r="F20" i="12"/>
  <c r="D44" i="9"/>
  <c r="B20" i="9"/>
  <c r="F20" i="9"/>
  <c r="H44" i="7"/>
  <c r="AP41" i="7"/>
  <c r="N27" i="7"/>
  <c r="AR27" i="7" s="1"/>
  <c r="AP29" i="7"/>
  <c r="D20" i="7"/>
  <c r="N16" i="7"/>
  <c r="N39" i="4"/>
  <c r="B44" i="4"/>
  <c r="AF44" i="4" s="1"/>
  <c r="N30" i="4"/>
  <c r="B20" i="4"/>
  <c r="U20" i="17"/>
  <c r="AC20" i="17" s="1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AL20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N20" i="15" s="1"/>
  <c r="AC17" i="14"/>
  <c r="AP18" i="14"/>
  <c r="AG19" i="14"/>
  <c r="AK19" i="14"/>
  <c r="AO19" i="14"/>
  <c r="S20" i="11"/>
  <c r="AC15" i="10"/>
  <c r="AG19" i="10"/>
  <c r="AO19" i="10"/>
  <c r="AQ16" i="6"/>
  <c r="AC17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N32" i="12" s="1"/>
  <c r="AR28" i="9"/>
  <c r="AH31" i="7"/>
  <c r="AL31" i="7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J32" i="16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Q40" i="6"/>
  <c r="AQ41" i="9"/>
  <c r="W44" i="9"/>
  <c r="AQ39" i="7"/>
  <c r="AQ40" i="7"/>
  <c r="AJ43" i="7"/>
  <c r="AN43" i="7"/>
  <c r="W44" i="7"/>
  <c r="AP41" i="4"/>
  <c r="AC42" i="4"/>
  <c r="AJ43" i="4"/>
  <c r="AC40" i="17"/>
  <c r="AR40" i="17" s="1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R41" i="6" s="1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R40" i="16" s="1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N41" i="7"/>
  <c r="J44" i="7"/>
  <c r="N42" i="15"/>
  <c r="B44" i="15"/>
  <c r="AQ40" i="11"/>
  <c r="N39" i="10"/>
  <c r="N42" i="12"/>
  <c r="AH43" i="9"/>
  <c r="F44" i="12"/>
  <c r="N41" i="4"/>
  <c r="J44" i="4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F44" i="9"/>
  <c r="AJ44" i="9" s="1"/>
  <c r="N40" i="8"/>
  <c r="AR40" i="8" s="1"/>
  <c r="B44" i="8"/>
  <c r="AF44" i="8" s="1"/>
  <c r="AN43" i="8"/>
  <c r="AP39" i="4"/>
  <c r="H44" i="16"/>
  <c r="AL44" i="16" s="1"/>
  <c r="AQ40" i="14"/>
  <c r="F44" i="11"/>
  <c r="N40" i="10"/>
  <c r="AF43" i="10"/>
  <c r="B44" i="12"/>
  <c r="H32" i="7"/>
  <c r="H32" i="4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B32" i="12"/>
  <c r="N27" i="9"/>
  <c r="N30" i="9"/>
  <c r="AR30" i="9" s="1"/>
  <c r="B32" i="9"/>
  <c r="AF32" i="9" s="1"/>
  <c r="J32" i="9"/>
  <c r="AN32" i="9" s="1"/>
  <c r="B32" i="8"/>
  <c r="F32" i="8"/>
  <c r="AJ32" i="8" s="1"/>
  <c r="J32" i="8"/>
  <c r="AN32" i="8" s="1"/>
  <c r="D32" i="7"/>
  <c r="N28" i="4"/>
  <c r="J32" i="17"/>
  <c r="J32" i="16"/>
  <c r="AN32" i="16" s="1"/>
  <c r="AP28" i="15"/>
  <c r="J32" i="15"/>
  <c r="AN32" i="15" s="1"/>
  <c r="J32" i="11"/>
  <c r="AN32" i="11" s="1"/>
  <c r="H32" i="6"/>
  <c r="N30" i="7"/>
  <c r="F32" i="7"/>
  <c r="AQ29" i="4"/>
  <c r="D32" i="4"/>
  <c r="N29" i="14"/>
  <c r="D32" i="14"/>
  <c r="AQ30" i="10"/>
  <c r="B32" i="10"/>
  <c r="N27" i="6"/>
  <c r="AR27" i="6" s="1"/>
  <c r="N29" i="6"/>
  <c r="AM31" i="12"/>
  <c r="H32" i="9"/>
  <c r="N29" i="8"/>
  <c r="H32" i="8"/>
  <c r="AN19" i="15"/>
  <c r="F20" i="6"/>
  <c r="N17" i="4"/>
  <c r="D20" i="4"/>
  <c r="AJ19" i="11"/>
  <c r="H20" i="10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N15" i="8"/>
  <c r="B20" i="8"/>
  <c r="J20" i="8"/>
  <c r="AN20" i="8" s="1"/>
  <c r="AN19" i="17"/>
  <c r="F20" i="16"/>
  <c r="N18" i="7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16" i="17"/>
  <c r="D44" i="7"/>
  <c r="AI19" i="4"/>
  <c r="H20" i="4"/>
  <c r="H44" i="4"/>
  <c r="AP39" i="17"/>
  <c r="S20" i="16"/>
  <c r="AP28" i="16"/>
  <c r="N28" i="16"/>
  <c r="AR28" i="16" s="1"/>
  <c r="S20" i="14"/>
  <c r="N17" i="7"/>
  <c r="AG43" i="7"/>
  <c r="N15" i="7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R42" i="16" s="1"/>
  <c r="AL43" i="16"/>
  <c r="N27" i="15"/>
  <c r="AR27" i="15" s="1"/>
  <c r="AC30" i="15"/>
  <c r="AR30" i="15" s="1"/>
  <c r="AO31" i="15"/>
  <c r="N29" i="9"/>
  <c r="J32" i="7"/>
  <c r="AN32" i="7" s="1"/>
  <c r="Q44" i="7"/>
  <c r="N27" i="4"/>
  <c r="AO31" i="17"/>
  <c r="AC16" i="15"/>
  <c r="AR16" i="15" s="1"/>
  <c r="AL20" i="15"/>
  <c r="AP17" i="14"/>
  <c r="AP42" i="14"/>
  <c r="N42" i="14"/>
  <c r="AG31" i="11"/>
  <c r="AP15" i="7"/>
  <c r="AQ17" i="7"/>
  <c r="H20" i="7"/>
  <c r="AL20" i="7" s="1"/>
  <c r="N28" i="7"/>
  <c r="N42" i="7"/>
  <c r="AR42" i="7" s="1"/>
  <c r="S44" i="7"/>
  <c r="N40" i="4"/>
  <c r="AR40" i="4" s="1"/>
  <c r="N42" i="4"/>
  <c r="AR42" i="4" s="1"/>
  <c r="AK43" i="4"/>
  <c r="AQ16" i="17"/>
  <c r="H20" i="17"/>
  <c r="AL20" i="17" s="1"/>
  <c r="AF32" i="17"/>
  <c r="AC17" i="16"/>
  <c r="AP17" i="16"/>
  <c r="S44" i="16"/>
  <c r="N41" i="15"/>
  <c r="AR41" i="15" s="1"/>
  <c r="AH19" i="11"/>
  <c r="U32" i="11"/>
  <c r="B20" i="7"/>
  <c r="AQ41" i="4"/>
  <c r="AQ30" i="12"/>
  <c r="AC30" i="12"/>
  <c r="AR30" i="12" s="1"/>
  <c r="J20" i="7"/>
  <c r="AN20" i="7" s="1"/>
  <c r="Q32" i="7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K19" i="10"/>
  <c r="AP30" i="7"/>
  <c r="AC15" i="4"/>
  <c r="AC29" i="4"/>
  <c r="AQ15" i="17"/>
  <c r="AP29" i="17"/>
  <c r="N29" i="17"/>
  <c r="AR29" i="17" s="1"/>
  <c r="AR39" i="17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C44" i="17" s="1"/>
  <c r="B20" i="16"/>
  <c r="B32" i="16"/>
  <c r="S32" i="16"/>
  <c r="AH32" i="16" s="1"/>
  <c r="AC39" i="15"/>
  <c r="AP39" i="15"/>
  <c r="B20" i="14"/>
  <c r="AK43" i="11"/>
  <c r="AP41" i="6"/>
  <c r="AQ41" i="12"/>
  <c r="N41" i="12"/>
  <c r="AQ16" i="8"/>
  <c r="N16" i="8"/>
  <c r="F20" i="8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O31" i="12"/>
  <c r="AQ16" i="9"/>
  <c r="N16" i="9"/>
  <c r="AR16" i="9" s="1"/>
  <c r="AP39" i="8"/>
  <c r="N39" i="8"/>
  <c r="AR39" i="8" s="1"/>
  <c r="D44" i="17"/>
  <c r="AH44" i="17" s="1"/>
  <c r="D44" i="15"/>
  <c r="AP39" i="10"/>
  <c r="Q44" i="10"/>
  <c r="AQ16" i="12"/>
  <c r="AC16" i="12"/>
  <c r="AP27" i="17"/>
  <c r="AF31" i="17"/>
  <c r="AP41" i="17"/>
  <c r="J20" i="16"/>
  <c r="Q32" i="16"/>
  <c r="AC32" i="16" s="1"/>
  <c r="AP27" i="15"/>
  <c r="AF31" i="15"/>
  <c r="AP41" i="15"/>
  <c r="J20" i="14"/>
  <c r="Q32" i="14"/>
  <c r="AN43" i="14"/>
  <c r="J44" i="14"/>
  <c r="B44" i="14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AR30" i="16" s="1"/>
  <c r="D32" i="15"/>
  <c r="H44" i="15"/>
  <c r="AL44" i="15" s="1"/>
  <c r="N16" i="14"/>
  <c r="N30" i="14"/>
  <c r="D44" i="14"/>
  <c r="AH44" i="14" s="1"/>
  <c r="AP17" i="11"/>
  <c r="AP30" i="11"/>
  <c r="N30" i="11"/>
  <c r="AP15" i="10"/>
  <c r="N15" i="10"/>
  <c r="AP18" i="10"/>
  <c r="AC30" i="10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AN44" i="17" s="1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K19" i="12"/>
  <c r="AH19" i="8"/>
  <c r="D20" i="17"/>
  <c r="H32" i="17"/>
  <c r="N18" i="16"/>
  <c r="D20" i="15"/>
  <c r="H32" i="15"/>
  <c r="N40" i="15"/>
  <c r="N18" i="14"/>
  <c r="Y20" i="11"/>
  <c r="AN20" i="11" s="1"/>
  <c r="N18" i="10"/>
  <c r="AN19" i="10"/>
  <c r="AJ44" i="10"/>
  <c r="AP40" i="6"/>
  <c r="AG43" i="6"/>
  <c r="AM19" i="12"/>
  <c r="AJ31" i="8"/>
  <c r="AL43" i="8"/>
  <c r="F20" i="17"/>
  <c r="AF43" i="16"/>
  <c r="F20" i="15"/>
  <c r="AJ20" i="15" s="1"/>
  <c r="AP42" i="11"/>
  <c r="N42" i="11"/>
  <c r="U32" i="6"/>
  <c r="AO43" i="9"/>
  <c r="J44" i="9"/>
  <c r="AN44" i="9" s="1"/>
  <c r="AL31" i="8"/>
  <c r="D44" i="16"/>
  <c r="Q44" i="14"/>
  <c r="AP16" i="11"/>
  <c r="N16" i="11"/>
  <c r="AQ18" i="11"/>
  <c r="AP28" i="11"/>
  <c r="U32" i="10"/>
  <c r="N17" i="6"/>
  <c r="F32" i="6"/>
  <c r="AF31" i="16"/>
  <c r="N15" i="14"/>
  <c r="AF31" i="14"/>
  <c r="AC18" i="11"/>
  <c r="AP18" i="11"/>
  <c r="B32" i="11"/>
  <c r="B44" i="11"/>
  <c r="AP29" i="10"/>
  <c r="N29" i="10"/>
  <c r="F44" i="6"/>
  <c r="AJ44" i="6" s="1"/>
  <c r="AQ42" i="9"/>
  <c r="N42" i="9"/>
  <c r="AR42" i="9" s="1"/>
  <c r="AQ30" i="8"/>
  <c r="N30" i="8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H44" i="12" s="1"/>
  <c r="AP40" i="9"/>
  <c r="H44" i="9"/>
  <c r="Q20" i="8"/>
  <c r="AP27" i="10"/>
  <c r="AF31" i="10"/>
  <c r="AP41" i="10"/>
  <c r="J20" i="6"/>
  <c r="N15" i="12"/>
  <c r="AP27" i="12"/>
  <c r="N29" i="12"/>
  <c r="AF31" i="12"/>
  <c r="AP41" i="12"/>
  <c r="AP27" i="9"/>
  <c r="AP30" i="9"/>
  <c r="AP16" i="8"/>
  <c r="N18" i="8"/>
  <c r="AP30" i="8"/>
  <c r="D32" i="10"/>
  <c r="H44" i="10"/>
  <c r="N16" i="6"/>
  <c r="N30" i="6"/>
  <c r="D32" i="12"/>
  <c r="H44" i="12"/>
  <c r="AL44" i="12" s="1"/>
  <c r="AP17" i="9"/>
  <c r="AF31" i="9"/>
  <c r="N27" i="8"/>
  <c r="N41" i="8"/>
  <c r="AF43" i="8"/>
  <c r="Q20" i="11"/>
  <c r="N39" i="11"/>
  <c r="N17" i="10"/>
  <c r="AF19" i="10"/>
  <c r="F32" i="10"/>
  <c r="J44" i="10"/>
  <c r="Q20" i="6"/>
  <c r="N39" i="6"/>
  <c r="N17" i="12"/>
  <c r="AF19" i="12"/>
  <c r="F32" i="12"/>
  <c r="AJ32" i="12" s="1"/>
  <c r="J44" i="12"/>
  <c r="D32" i="9"/>
  <c r="AH32" i="9" s="1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H20" i="17" l="1"/>
  <c r="AN32" i="17"/>
  <c r="AR16" i="16"/>
  <c r="AH32" i="15"/>
  <c r="AL32" i="15"/>
  <c r="AF20" i="15"/>
  <c r="AF32" i="15"/>
  <c r="AR30" i="14"/>
  <c r="AR39" i="6"/>
  <c r="AH20" i="9"/>
  <c r="AR27" i="8"/>
  <c r="AR30" i="8"/>
  <c r="AN44" i="7"/>
  <c r="AL32" i="7"/>
  <c r="AJ32" i="7"/>
  <c r="AC32" i="7"/>
  <c r="AR30" i="7"/>
  <c r="AJ20" i="11"/>
  <c r="AR17" i="11"/>
  <c r="AR28" i="10"/>
  <c r="AJ32" i="14"/>
  <c r="AR41" i="10"/>
  <c r="AR30" i="10"/>
  <c r="AH20" i="6"/>
  <c r="AR18" i="6"/>
  <c r="AF20" i="9"/>
  <c r="AL44" i="8"/>
  <c r="AL32" i="4"/>
  <c r="AN20" i="14"/>
  <c r="AR18" i="14"/>
  <c r="AR29" i="11"/>
  <c r="AC44" i="10"/>
  <c r="AH44" i="10"/>
  <c r="AN44" i="10"/>
  <c r="AR17" i="10"/>
  <c r="AR30" i="6"/>
  <c r="AL20" i="6"/>
  <c r="AR27" i="12"/>
  <c r="AR29" i="12"/>
  <c r="AH20" i="12"/>
  <c r="AR41" i="9"/>
  <c r="AR28" i="7"/>
  <c r="AN44" i="4"/>
  <c r="AR30" i="4"/>
  <c r="AR17" i="4"/>
  <c r="AR42" i="14"/>
  <c r="AC32" i="14"/>
  <c r="AH32" i="14"/>
  <c r="AR29" i="14"/>
  <c r="AR16" i="14"/>
  <c r="AJ44" i="11"/>
  <c r="AR16" i="11"/>
  <c r="AR39" i="10"/>
  <c r="AF32" i="10"/>
  <c r="AC32" i="10"/>
  <c r="AN20" i="10"/>
  <c r="AL20" i="10"/>
  <c r="AJ20" i="10"/>
  <c r="AR28" i="12"/>
  <c r="AR17" i="12"/>
  <c r="AR15" i="12"/>
  <c r="AR28" i="6"/>
  <c r="AL44" i="6"/>
  <c r="AN44" i="8"/>
  <c r="AR42" i="8"/>
  <c r="AR29" i="8"/>
  <c r="AF32" i="8"/>
  <c r="AJ20" i="8"/>
  <c r="AH32" i="7"/>
  <c r="AH20" i="7"/>
  <c r="AR15" i="7"/>
  <c r="AR17" i="7"/>
  <c r="AR39" i="4"/>
  <c r="AF20" i="4"/>
  <c r="AR40" i="14"/>
  <c r="N32" i="14"/>
  <c r="AR18" i="11"/>
  <c r="AH44" i="6"/>
  <c r="AR16" i="12"/>
  <c r="AL44" i="7"/>
  <c r="AR42" i="11"/>
  <c r="AR29" i="10"/>
  <c r="AF32" i="12"/>
  <c r="AR27" i="9"/>
  <c r="AR41" i="8"/>
  <c r="AR16" i="8"/>
  <c r="AR18" i="8"/>
  <c r="AR41" i="7"/>
  <c r="AR18" i="7"/>
  <c r="AR17" i="14"/>
  <c r="AC32" i="11"/>
  <c r="AR30" i="11"/>
  <c r="AR28" i="11"/>
  <c r="AF20" i="10"/>
  <c r="AH32" i="6"/>
  <c r="AJ20" i="12"/>
  <c r="AN44" i="12"/>
  <c r="AL32" i="9"/>
  <c r="AL32" i="8"/>
  <c r="AR17" i="8"/>
  <c r="AR16" i="7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R20" i="9" s="1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32" i="14" l="1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<sst xmlns="http://schemas.openxmlformats.org/spreadsheetml/2006/main" count="3300" uniqueCount="40">
  <si>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</si>
  <si>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</si>
  <si>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</si>
  <si>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</si>
  <si>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</si>
  <si>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</si>
  <si>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</si>
  <si>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</si>
  <si>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</si>
  <si>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</si>
  <si>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</si>
  <si>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</si>
  <si>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</si>
  <si>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</si>
  <si>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</si>
  <si>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</si>
  <si>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</si>
  <si>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</si>
  <si>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</si>
  <si>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</si>
  <si>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</si>
  <si>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</si>
  <si>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</si>
  <si>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</si>
  <si>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</si>
  <si>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</si>
  <si>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</si>
  <si>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</si>
  <si>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</si>
  <si>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</si>
  <si>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</si>
  <si>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</si>
  <si>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</si>
  <si>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</si>
  <si>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</si>
  <si>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</si>
  <si>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</si>
  <si>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</si>
  <si>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Matriz Hussmanns, estado de Quintana Roo</t>
  </si>
  <si>
    <t>2007 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</si>
</sst>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52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30305293665" xfId="46" xr:uid="{34FD8A30-FC2D-4D62-A9D4-8F92E823C8DB}"/>
    <cellStyle name="style1730305293712" xfId="48" xr:uid="{61301B63-2C22-48A3-8C79-E35C754E5420}"/>
    <cellStyle name="style1730305293781" xfId="49" xr:uid="{A3497F6B-AF9B-4ECA-86D2-F283F6C7478B}"/>
    <cellStyle name="style1730305293828" xfId="50" xr:uid="{E71D54C6-D569-432C-B2A9-60F73E86A9D8}"/>
    <cellStyle name="style1730305295216" xfId="47" xr:uid="{69BF95EF-2EE9-43AB-9330-5609568F2416}"/>
    <cellStyle name="style1730305295755" xfId="51" xr:uid="{6C3ACE48-7136-4F06-8979-D4B26164ABF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2875410</v>
      </c>
      <c r="C15" s="2"/>
      <c r="D15" s="2">
        <v>4188000</v>
      </c>
      <c r="E15" s="2"/>
      <c r="F15" s="2">
        <v>4778200</v>
      </c>
      <c r="G15" s="2"/>
      <c r="H15" s="2">
        <v>6370979.9999999991</v>
      </c>
      <c r="I15" s="2"/>
      <c r="J15" s="2">
        <v>0</v>
      </c>
      <c r="K15" s="2"/>
      <c r="L15" s="1">
        <f t="shared" ref="L15:M18" si="0">B15+D15+F15+H15+J15</f>
        <v>18212590</v>
      </c>
      <c r="M15" s="12">
        <f t="shared" si="0"/>
        <v>0</v>
      </c>
      <c r="N15" s="13">
        <f>L15+M15</f>
        <v>18212590</v>
      </c>
      <c r="P15" s="3" t="s">
        <v>12</v>
      </c>
      <c r="Q15" s="2">
        <v>809</v>
      </c>
      <c r="R15" s="2">
        <v>0</v>
      </c>
      <c r="S15" s="2">
        <v>867</v>
      </c>
      <c r="T15" s="2">
        <v>0</v>
      </c>
      <c r="U15" s="2">
        <v>782</v>
      </c>
      <c r="V15" s="2">
        <v>0</v>
      </c>
      <c r="W15" s="2">
        <v>2341</v>
      </c>
      <c r="X15" s="2">
        <v>0</v>
      </c>
      <c r="Y15" s="2">
        <v>523</v>
      </c>
      <c r="Z15" s="2">
        <v>0</v>
      </c>
      <c r="AA15" s="1">
        <f t="shared" ref="AA15:AB18" si="1">Q15+S15+U15+W15+Y15</f>
        <v>5322</v>
      </c>
      <c r="AB15" s="12">
        <f t="shared" si="1"/>
        <v>0</v>
      </c>
      <c r="AC15" s="13">
        <f>AA15+AB15</f>
        <v>5322</v>
      </c>
      <c r="AE15" s="3" t="s">
        <v>12</v>
      </c>
      <c r="AF15" s="2">
        <f t="shared" ref="AF15:AR18" si="2">IFERROR(B15/Q15, "N.A.")</f>
        <v>3554.2768850432631</v>
      </c>
      <c r="AG15" s="2" t="str">
        <f t="shared" si="2"/>
        <v>N.A.</v>
      </c>
      <c r="AH15" s="2">
        <f t="shared" si="2"/>
        <v>4830.4498269896194</v>
      </c>
      <c r="AI15" s="2" t="str">
        <f t="shared" si="2"/>
        <v>N.A.</v>
      </c>
      <c r="AJ15" s="2">
        <f t="shared" si="2"/>
        <v>6110.2301790281326</v>
      </c>
      <c r="AK15" s="2" t="str">
        <f t="shared" si="2"/>
        <v>N.A.</v>
      </c>
      <c r="AL15" s="2">
        <f t="shared" si="2"/>
        <v>2721.4780008543353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3422.1326568959039</v>
      </c>
      <c r="AQ15" s="16" t="str">
        <f t="shared" si="2"/>
        <v>N.A.</v>
      </c>
      <c r="AR15" s="13">
        <f t="shared" si="2"/>
        <v>3422.1326568959039</v>
      </c>
    </row>
    <row r="16" spans="1:44" ht="15" customHeight="1" thickBot="1" x14ac:dyDescent="0.3">
      <c r="A16" s="3" t="s">
        <v>13</v>
      </c>
      <c r="B16" s="2">
        <v>4323639</v>
      </c>
      <c r="C16" s="2">
        <v>916800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4323639</v>
      </c>
      <c r="M16" s="12">
        <f t="shared" si="0"/>
        <v>916800</v>
      </c>
      <c r="N16" s="13">
        <f>L16+M16</f>
        <v>5240439</v>
      </c>
      <c r="P16" s="3" t="s">
        <v>13</v>
      </c>
      <c r="Q16" s="2">
        <v>1288</v>
      </c>
      <c r="R16" s="2">
        <v>183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1288</v>
      </c>
      <c r="AB16" s="12">
        <f t="shared" si="1"/>
        <v>183</v>
      </c>
      <c r="AC16" s="13">
        <f>AA16+AB16</f>
        <v>1471</v>
      </c>
      <c r="AE16" s="3" t="s">
        <v>13</v>
      </c>
      <c r="AF16" s="2">
        <f t="shared" si="2"/>
        <v>3356.8625776397516</v>
      </c>
      <c r="AG16" s="2">
        <f t="shared" si="2"/>
        <v>5009.8360655737706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3356.8625776397516</v>
      </c>
      <c r="AQ16" s="16">
        <f t="shared" si="2"/>
        <v>5009.8360655737706</v>
      </c>
      <c r="AR16" s="13">
        <f t="shared" si="2"/>
        <v>3562.5010197144798</v>
      </c>
    </row>
    <row r="17" spans="1:44" ht="15" customHeight="1" thickBot="1" x14ac:dyDescent="0.3">
      <c r="A17" s="3" t="s">
        <v>14</v>
      </c>
      <c r="B17" s="2">
        <v>7079850</v>
      </c>
      <c r="C17" s="2">
        <v>65418521.999999978</v>
      </c>
      <c r="D17" s="2">
        <v>4658850</v>
      </c>
      <c r="E17" s="2"/>
      <c r="F17" s="2"/>
      <c r="G17" s="2">
        <v>9935639.9999999981</v>
      </c>
      <c r="H17" s="2"/>
      <c r="I17" s="2">
        <v>4706799.9999999991</v>
      </c>
      <c r="J17" s="2">
        <v>0</v>
      </c>
      <c r="K17" s="2"/>
      <c r="L17" s="1">
        <f t="shared" si="0"/>
        <v>11738700</v>
      </c>
      <c r="M17" s="12">
        <f t="shared" si="0"/>
        <v>80060961.99999997</v>
      </c>
      <c r="N17" s="13">
        <f>L17+M17</f>
        <v>91799661.99999997</v>
      </c>
      <c r="P17" s="3" t="s">
        <v>14</v>
      </c>
      <c r="Q17" s="2">
        <v>1920</v>
      </c>
      <c r="R17" s="2">
        <v>11697</v>
      </c>
      <c r="S17" s="2">
        <v>603</v>
      </c>
      <c r="T17" s="2">
        <v>0</v>
      </c>
      <c r="U17" s="2">
        <v>0</v>
      </c>
      <c r="V17" s="2">
        <v>1247</v>
      </c>
      <c r="W17" s="2">
        <v>0</v>
      </c>
      <c r="X17" s="2">
        <v>1123</v>
      </c>
      <c r="Y17" s="2">
        <v>267</v>
      </c>
      <c r="Z17" s="2">
        <v>0</v>
      </c>
      <c r="AA17" s="1">
        <f t="shared" si="1"/>
        <v>2790</v>
      </c>
      <c r="AB17" s="12">
        <f t="shared" si="1"/>
        <v>14067</v>
      </c>
      <c r="AC17" s="13">
        <f>AA17+AB17</f>
        <v>16857</v>
      </c>
      <c r="AE17" s="3" t="s">
        <v>14</v>
      </c>
      <c r="AF17" s="2">
        <f t="shared" si="2"/>
        <v>3687.421875</v>
      </c>
      <c r="AG17" s="2">
        <f t="shared" si="2"/>
        <v>5592.760707873812</v>
      </c>
      <c r="AH17" s="2">
        <f t="shared" si="2"/>
        <v>7726.1194029850749</v>
      </c>
      <c r="AI17" s="2" t="str">
        <f t="shared" si="2"/>
        <v>N.A.</v>
      </c>
      <c r="AJ17" s="2" t="str">
        <f t="shared" si="2"/>
        <v>N.A.</v>
      </c>
      <c r="AK17" s="2">
        <f t="shared" si="2"/>
        <v>7967.6343223736958</v>
      </c>
      <c r="AL17" s="2" t="str">
        <f t="shared" si="2"/>
        <v>N.A.</v>
      </c>
      <c r="AM17" s="2">
        <f t="shared" si="2"/>
        <v>4191.2733748886903</v>
      </c>
      <c r="AN17" s="2">
        <f t="shared" si="2"/>
        <v>0</v>
      </c>
      <c r="AO17" s="2" t="str">
        <f t="shared" si="2"/>
        <v>N.A.</v>
      </c>
      <c r="AP17" s="15">
        <f t="shared" si="2"/>
        <v>4207.4193548387093</v>
      </c>
      <c r="AQ17" s="16">
        <f t="shared" si="2"/>
        <v>5691.4027155754584</v>
      </c>
      <c r="AR17" s="13">
        <f t="shared" si="2"/>
        <v>5445.7888117695893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678000</v>
      </c>
      <c r="I18" s="2"/>
      <c r="J18" s="2"/>
      <c r="K18" s="2"/>
      <c r="L18" s="1">
        <f t="shared" si="0"/>
        <v>678000</v>
      </c>
      <c r="M18" s="12">
        <f t="shared" si="0"/>
        <v>0</v>
      </c>
      <c r="N18" s="13">
        <f>L18+M18</f>
        <v>678000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113</v>
      </c>
      <c r="X18" s="2">
        <v>0</v>
      </c>
      <c r="Y18" s="2">
        <v>0</v>
      </c>
      <c r="Z18" s="2">
        <v>0</v>
      </c>
      <c r="AA18" s="1">
        <f t="shared" si="1"/>
        <v>113</v>
      </c>
      <c r="AB18" s="12">
        <f t="shared" si="1"/>
        <v>0</v>
      </c>
      <c r="AC18" s="18">
        <f>AA18+AB18</f>
        <v>113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6000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6000</v>
      </c>
      <c r="AQ18" s="16" t="str">
        <f t="shared" si="2"/>
        <v>N.A.</v>
      </c>
      <c r="AR18" s="13">
        <f t="shared" si="2"/>
        <v>6000</v>
      </c>
    </row>
    <row r="19" spans="1:44" ht="15" customHeight="1" thickBot="1" x14ac:dyDescent="0.3">
      <c r="A19" s="4" t="s">
        <v>16</v>
      </c>
      <c r="B19" s="2">
        <v>14278899</v>
      </c>
      <c r="C19" s="2">
        <v>66335322</v>
      </c>
      <c r="D19" s="2">
        <v>8846849.9999999981</v>
      </c>
      <c r="E19" s="2"/>
      <c r="F19" s="2">
        <v>4778200</v>
      </c>
      <c r="G19" s="2">
        <v>9935639.9999999981</v>
      </c>
      <c r="H19" s="2">
        <v>7048980</v>
      </c>
      <c r="I19" s="2">
        <v>4706799.9999999991</v>
      </c>
      <c r="J19" s="2">
        <v>0</v>
      </c>
      <c r="K19" s="2"/>
      <c r="L19" s="1">
        <f t="shared" ref="L19" si="3">B19+D19+F19+H19+J19</f>
        <v>34952929</v>
      </c>
      <c r="M19" s="12">
        <f t="shared" ref="M19" si="4">C19+E19+G19+I19+K19</f>
        <v>80977762</v>
      </c>
      <c r="N19" s="18">
        <f>L19+M19</f>
        <v>115930691</v>
      </c>
      <c r="P19" s="4" t="s">
        <v>16</v>
      </c>
      <c r="Q19" s="2">
        <v>4017</v>
      </c>
      <c r="R19" s="2">
        <v>11880</v>
      </c>
      <c r="S19" s="2">
        <v>1470</v>
      </c>
      <c r="T19" s="2">
        <v>0</v>
      </c>
      <c r="U19" s="2">
        <v>782</v>
      </c>
      <c r="V19" s="2">
        <v>1247</v>
      </c>
      <c r="W19" s="2">
        <v>2454</v>
      </c>
      <c r="X19" s="2">
        <v>1123</v>
      </c>
      <c r="Y19" s="2">
        <v>790</v>
      </c>
      <c r="Z19" s="2">
        <v>0</v>
      </c>
      <c r="AA19" s="1">
        <f t="shared" ref="AA19" si="5">Q19+S19+U19+W19+Y19</f>
        <v>9513</v>
      </c>
      <c r="AB19" s="12">
        <f t="shared" ref="AB19" si="6">R19+T19+V19+X19+Z19</f>
        <v>14250</v>
      </c>
      <c r="AC19" s="13">
        <f>AA19+AB19</f>
        <v>23763</v>
      </c>
      <c r="AE19" s="4" t="s">
        <v>16</v>
      </c>
      <c r="AF19" s="2">
        <f t="shared" ref="AF19:AO19" si="7">IFERROR(B19/Q19, "N.A.")</f>
        <v>3554.6176250933531</v>
      </c>
      <c r="AG19" s="2">
        <f t="shared" si="7"/>
        <v>5583.7813131313133</v>
      </c>
      <c r="AH19" s="2">
        <f t="shared" si="7"/>
        <v>6018.2653061224473</v>
      </c>
      <c r="AI19" s="2" t="str">
        <f t="shared" si="7"/>
        <v>N.A.</v>
      </c>
      <c r="AJ19" s="2">
        <f t="shared" si="7"/>
        <v>6110.2301790281326</v>
      </c>
      <c r="AK19" s="2">
        <f t="shared" si="7"/>
        <v>7967.6343223736958</v>
      </c>
      <c r="AL19" s="2">
        <f t="shared" si="7"/>
        <v>2872.4449877750612</v>
      </c>
      <c r="AM19" s="2">
        <f t="shared" si="7"/>
        <v>4191.2733748886903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3674.2277935456746</v>
      </c>
      <c r="AQ19" s="16">
        <f t="shared" ref="AQ19" si="9">IFERROR(M19/AB19, "N.A.")</f>
        <v>5682.6499649122807</v>
      </c>
      <c r="AR19" s="13">
        <f t="shared" ref="AR19" si="10">IFERROR(N19/AC19, "N.A.")</f>
        <v>4878.6218490931278</v>
      </c>
    </row>
    <row r="20" spans="1:44" ht="15" customHeight="1" thickBot="1" x14ac:dyDescent="0.3">
      <c r="A20" s="5" t="s">
        <v>0</v>
      </c>
      <c r="B20" s="46">
        <f>B19+C19</f>
        <v>80614221</v>
      </c>
      <c r="C20" s="47"/>
      <c r="D20" s="46">
        <f>D19+E19</f>
        <v>8846849.9999999981</v>
      </c>
      <c r="E20" s="47"/>
      <c r="F20" s="46">
        <f>F19+G19</f>
        <v>14713839.999999998</v>
      </c>
      <c r="G20" s="47"/>
      <c r="H20" s="46">
        <f>H19+I19</f>
        <v>11755780</v>
      </c>
      <c r="I20" s="47"/>
      <c r="J20" s="46">
        <f>J19+K19</f>
        <v>0</v>
      </c>
      <c r="K20" s="47"/>
      <c r="L20" s="46">
        <f>L19+M19</f>
        <v>115930691</v>
      </c>
      <c r="M20" s="50"/>
      <c r="N20" s="19">
        <f>B20+D20+F20+H20+J20</f>
        <v>115930691</v>
      </c>
      <c r="P20" s="5" t="s">
        <v>0</v>
      </c>
      <c r="Q20" s="46">
        <f>Q19+R19</f>
        <v>15897</v>
      </c>
      <c r="R20" s="47"/>
      <c r="S20" s="46">
        <f>S19+T19</f>
        <v>1470</v>
      </c>
      <c r="T20" s="47"/>
      <c r="U20" s="46">
        <f>U19+V19</f>
        <v>2029</v>
      </c>
      <c r="V20" s="47"/>
      <c r="W20" s="46">
        <f>W19+X19</f>
        <v>3577</v>
      </c>
      <c r="X20" s="47"/>
      <c r="Y20" s="46">
        <f>Y19+Z19</f>
        <v>790</v>
      </c>
      <c r="Z20" s="47"/>
      <c r="AA20" s="46">
        <f>AA19+AB19</f>
        <v>23763</v>
      </c>
      <c r="AB20" s="47"/>
      <c r="AC20" s="20">
        <f>Q20+S20+U20+W20+Y20</f>
        <v>23763</v>
      </c>
      <c r="AE20" s="5" t="s">
        <v>0</v>
      </c>
      <c r="AF20" s="48">
        <f>IFERROR(B20/Q20,"N.A.")</f>
        <v>5071.0335912436312</v>
      </c>
      <c r="AG20" s="49"/>
      <c r="AH20" s="48">
        <f>IFERROR(D20/S20,"N.A.")</f>
        <v>6018.2653061224473</v>
      </c>
      <c r="AI20" s="49"/>
      <c r="AJ20" s="48">
        <f>IFERROR(F20/U20,"N.A.")</f>
        <v>7251.7693445046816</v>
      </c>
      <c r="AK20" s="49"/>
      <c r="AL20" s="48">
        <f>IFERROR(H20/W20,"N.A.")</f>
        <v>3286.4914733016494</v>
      </c>
      <c r="AM20" s="49"/>
      <c r="AN20" s="48">
        <f>IFERROR(J20/Y20,"N.A.")</f>
        <v>0</v>
      </c>
      <c r="AO20" s="49"/>
      <c r="AP20" s="48">
        <f>IFERROR(L20/AA20,"N.A.")</f>
        <v>4878.6218490931278</v>
      </c>
      <c r="AQ20" s="49"/>
      <c r="AR20" s="17">
        <f>IFERROR(N20/AC20, "N.A.")</f>
        <v>4878.6218490931278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2875410</v>
      </c>
      <c r="C27" s="2"/>
      <c r="D27" s="2">
        <v>4188000</v>
      </c>
      <c r="E27" s="2"/>
      <c r="F27" s="2">
        <v>2168499.9999999995</v>
      </c>
      <c r="G27" s="2"/>
      <c r="H27" s="2">
        <v>4251050</v>
      </c>
      <c r="I27" s="2"/>
      <c r="J27" s="2"/>
      <c r="K27" s="2"/>
      <c r="L27" s="1">
        <f t="shared" ref="L27:M30" si="11">B27+D27+F27+H27+J27</f>
        <v>13482960</v>
      </c>
      <c r="M27" s="12">
        <f t="shared" si="11"/>
        <v>0</v>
      </c>
      <c r="N27" s="13">
        <f>L27+M27</f>
        <v>13482960</v>
      </c>
      <c r="P27" s="3" t="s">
        <v>12</v>
      </c>
      <c r="Q27" s="2">
        <v>809</v>
      </c>
      <c r="R27" s="2">
        <v>0</v>
      </c>
      <c r="S27" s="2">
        <v>867</v>
      </c>
      <c r="T27" s="2">
        <v>0</v>
      </c>
      <c r="U27" s="2">
        <v>410</v>
      </c>
      <c r="V27" s="2">
        <v>0</v>
      </c>
      <c r="W27" s="2">
        <v>1289</v>
      </c>
      <c r="X27" s="2">
        <v>0</v>
      </c>
      <c r="Y27" s="2">
        <v>0</v>
      </c>
      <c r="Z27" s="2">
        <v>0</v>
      </c>
      <c r="AA27" s="1">
        <f t="shared" ref="AA27:AB30" si="12">Q27+S27+U27+W27+Y27</f>
        <v>3375</v>
      </c>
      <c r="AB27" s="12">
        <f t="shared" si="12"/>
        <v>0</v>
      </c>
      <c r="AC27" s="13">
        <f>AA27+AB27</f>
        <v>3375</v>
      </c>
      <c r="AE27" s="3" t="s">
        <v>12</v>
      </c>
      <c r="AF27" s="2">
        <f t="shared" ref="AF27:AR30" si="13">IFERROR(B27/Q27, "N.A.")</f>
        <v>3554.2768850432631</v>
      </c>
      <c r="AG27" s="2" t="str">
        <f t="shared" si="13"/>
        <v>N.A.</v>
      </c>
      <c r="AH27" s="2">
        <f t="shared" si="13"/>
        <v>4830.4498269896194</v>
      </c>
      <c r="AI27" s="2" t="str">
        <f t="shared" si="13"/>
        <v>N.A.</v>
      </c>
      <c r="AJ27" s="2">
        <f t="shared" si="13"/>
        <v>5289.0243902439015</v>
      </c>
      <c r="AK27" s="2" t="str">
        <f t="shared" si="13"/>
        <v>N.A.</v>
      </c>
      <c r="AL27" s="2">
        <f t="shared" si="13"/>
        <v>3297.9441427463148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3994.951111111111</v>
      </c>
      <c r="AQ27" s="16" t="str">
        <f t="shared" si="13"/>
        <v>N.A.</v>
      </c>
      <c r="AR27" s="13">
        <f t="shared" si="13"/>
        <v>3994.951111111111</v>
      </c>
    </row>
    <row r="28" spans="1:44" ht="15" customHeight="1" thickBot="1" x14ac:dyDescent="0.3">
      <c r="A28" s="3" t="s">
        <v>13</v>
      </c>
      <c r="B28" s="2">
        <v>929079</v>
      </c>
      <c r="C28" s="2">
        <v>916800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929079</v>
      </c>
      <c r="M28" s="12">
        <f t="shared" si="11"/>
        <v>916800</v>
      </c>
      <c r="N28" s="13">
        <f>L28+M28</f>
        <v>1845879</v>
      </c>
      <c r="P28" s="3" t="s">
        <v>13</v>
      </c>
      <c r="Q28" s="2">
        <v>184</v>
      </c>
      <c r="R28" s="2">
        <v>183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184</v>
      </c>
      <c r="AB28" s="12">
        <f t="shared" si="12"/>
        <v>183</v>
      </c>
      <c r="AC28" s="13">
        <f>AA28+AB28</f>
        <v>367</v>
      </c>
      <c r="AE28" s="3" t="s">
        <v>13</v>
      </c>
      <c r="AF28" s="2">
        <f t="shared" si="13"/>
        <v>5049.342391304348</v>
      </c>
      <c r="AG28" s="2">
        <f t="shared" si="13"/>
        <v>5009.8360655737706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5049.342391304348</v>
      </c>
      <c r="AQ28" s="16">
        <f t="shared" si="13"/>
        <v>5009.8360655737706</v>
      </c>
      <c r="AR28" s="13">
        <f t="shared" si="13"/>
        <v>5029.6430517711169</v>
      </c>
    </row>
    <row r="29" spans="1:44" ht="15" customHeight="1" thickBot="1" x14ac:dyDescent="0.3">
      <c r="A29" s="3" t="s">
        <v>14</v>
      </c>
      <c r="B29" s="2">
        <v>3153370</v>
      </c>
      <c r="C29" s="2">
        <v>44631640.000000015</v>
      </c>
      <c r="D29" s="2">
        <v>4658850</v>
      </c>
      <c r="E29" s="2"/>
      <c r="F29" s="2"/>
      <c r="G29" s="2">
        <v>9781640.0000000019</v>
      </c>
      <c r="H29" s="2"/>
      <c r="I29" s="2">
        <v>4122099.9999999995</v>
      </c>
      <c r="J29" s="2">
        <v>0</v>
      </c>
      <c r="K29" s="2"/>
      <c r="L29" s="1">
        <f t="shared" si="11"/>
        <v>7812220</v>
      </c>
      <c r="M29" s="12">
        <f t="shared" si="11"/>
        <v>58535380.000000015</v>
      </c>
      <c r="N29" s="13">
        <f>L29+M29</f>
        <v>66347600.000000015</v>
      </c>
      <c r="P29" s="3" t="s">
        <v>14</v>
      </c>
      <c r="Q29" s="2">
        <v>761</v>
      </c>
      <c r="R29" s="2">
        <v>7548</v>
      </c>
      <c r="S29" s="2">
        <v>603</v>
      </c>
      <c r="T29" s="2">
        <v>0</v>
      </c>
      <c r="U29" s="2">
        <v>0</v>
      </c>
      <c r="V29" s="2">
        <v>1017</v>
      </c>
      <c r="W29" s="2">
        <v>0</v>
      </c>
      <c r="X29" s="2">
        <v>834</v>
      </c>
      <c r="Y29" s="2">
        <v>113</v>
      </c>
      <c r="Z29" s="2">
        <v>0</v>
      </c>
      <c r="AA29" s="1">
        <f t="shared" si="12"/>
        <v>1477</v>
      </c>
      <c r="AB29" s="12">
        <f t="shared" si="12"/>
        <v>9399</v>
      </c>
      <c r="AC29" s="13">
        <f>AA29+AB29</f>
        <v>10876</v>
      </c>
      <c r="AE29" s="3" t="s">
        <v>14</v>
      </c>
      <c r="AF29" s="2">
        <f t="shared" si="13"/>
        <v>4143.7187910643888</v>
      </c>
      <c r="AG29" s="2">
        <f t="shared" si="13"/>
        <v>5913.0418653948082</v>
      </c>
      <c r="AH29" s="2">
        <f t="shared" si="13"/>
        <v>7726.1194029850749</v>
      </c>
      <c r="AI29" s="2" t="str">
        <f t="shared" si="13"/>
        <v>N.A.</v>
      </c>
      <c r="AJ29" s="2" t="str">
        <f t="shared" si="13"/>
        <v>N.A.</v>
      </c>
      <c r="AK29" s="2">
        <f t="shared" si="13"/>
        <v>9618.1317600786642</v>
      </c>
      <c r="AL29" s="2" t="str">
        <f t="shared" si="13"/>
        <v>N.A.</v>
      </c>
      <c r="AM29" s="2">
        <f t="shared" si="13"/>
        <v>4942.5659472422058</v>
      </c>
      <c r="AN29" s="2">
        <f t="shared" si="13"/>
        <v>0</v>
      </c>
      <c r="AO29" s="2" t="str">
        <f t="shared" si="13"/>
        <v>N.A.</v>
      </c>
      <c r="AP29" s="15">
        <f t="shared" si="13"/>
        <v>5289.248476641842</v>
      </c>
      <c r="AQ29" s="16">
        <f t="shared" si="13"/>
        <v>6227.8306202787544</v>
      </c>
      <c r="AR29" s="13">
        <f t="shared" si="13"/>
        <v>6100.367782272896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678000</v>
      </c>
      <c r="I30" s="2"/>
      <c r="J30" s="2"/>
      <c r="K30" s="2"/>
      <c r="L30" s="1">
        <f t="shared" si="11"/>
        <v>678000</v>
      </c>
      <c r="M30" s="12">
        <f t="shared" si="11"/>
        <v>0</v>
      </c>
      <c r="N30" s="13">
        <f>L30+M30</f>
        <v>678000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113</v>
      </c>
      <c r="X30" s="2">
        <v>0</v>
      </c>
      <c r="Y30" s="2">
        <v>0</v>
      </c>
      <c r="Z30" s="2">
        <v>0</v>
      </c>
      <c r="AA30" s="1">
        <f t="shared" si="12"/>
        <v>113</v>
      </c>
      <c r="AB30" s="12">
        <f t="shared" si="12"/>
        <v>0</v>
      </c>
      <c r="AC30" s="18">
        <f>AA30+AB30</f>
        <v>113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6000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6000</v>
      </c>
      <c r="AQ30" s="16" t="str">
        <f t="shared" si="13"/>
        <v>N.A.</v>
      </c>
      <c r="AR30" s="13">
        <f t="shared" si="13"/>
        <v>6000</v>
      </c>
    </row>
    <row r="31" spans="1:44" ht="15" customHeight="1" thickBot="1" x14ac:dyDescent="0.3">
      <c r="A31" s="4" t="s">
        <v>16</v>
      </c>
      <c r="B31" s="2">
        <v>6957859</v>
      </c>
      <c r="C31" s="2">
        <v>45548440.000000007</v>
      </c>
      <c r="D31" s="2">
        <v>8846849.9999999981</v>
      </c>
      <c r="E31" s="2"/>
      <c r="F31" s="2">
        <v>2168499.9999999995</v>
      </c>
      <c r="G31" s="2">
        <v>9781640.0000000019</v>
      </c>
      <c r="H31" s="2">
        <v>4929050</v>
      </c>
      <c r="I31" s="2">
        <v>4122099.9999999995</v>
      </c>
      <c r="J31" s="2">
        <v>0</v>
      </c>
      <c r="K31" s="2"/>
      <c r="L31" s="1">
        <f t="shared" ref="L31" si="14">B31+D31+F31+H31+J31</f>
        <v>22902258.999999996</v>
      </c>
      <c r="M31" s="12">
        <f t="shared" ref="M31" si="15">C31+E31+G31+I31+K31</f>
        <v>59452180.000000007</v>
      </c>
      <c r="N31" s="18">
        <f>L31+M31</f>
        <v>82354439</v>
      </c>
      <c r="P31" s="4" t="s">
        <v>16</v>
      </c>
      <c r="Q31" s="2">
        <v>1754</v>
      </c>
      <c r="R31" s="2">
        <v>7731</v>
      </c>
      <c r="S31" s="2">
        <v>1470</v>
      </c>
      <c r="T31" s="2">
        <v>0</v>
      </c>
      <c r="U31" s="2">
        <v>410</v>
      </c>
      <c r="V31" s="2">
        <v>1017</v>
      </c>
      <c r="W31" s="2">
        <v>1402</v>
      </c>
      <c r="X31" s="2">
        <v>834</v>
      </c>
      <c r="Y31" s="2">
        <v>113</v>
      </c>
      <c r="Z31" s="2">
        <v>0</v>
      </c>
      <c r="AA31" s="1">
        <f t="shared" ref="AA31" si="16">Q31+S31+U31+W31+Y31</f>
        <v>5149</v>
      </c>
      <c r="AB31" s="12">
        <f t="shared" ref="AB31" si="17">R31+T31+V31+X31+Z31</f>
        <v>9582</v>
      </c>
      <c r="AC31" s="13">
        <f>AA31+AB31</f>
        <v>14731</v>
      </c>
      <c r="AE31" s="4" t="s">
        <v>16</v>
      </c>
      <c r="AF31" s="2">
        <f t="shared" ref="AF31:AO31" si="18">IFERROR(B31/Q31, "N.A.")</f>
        <v>3966.8523375142531</v>
      </c>
      <c r="AG31" s="2">
        <f t="shared" si="18"/>
        <v>5891.6621394386248</v>
      </c>
      <c r="AH31" s="2">
        <f t="shared" si="18"/>
        <v>6018.2653061224473</v>
      </c>
      <c r="AI31" s="2" t="str">
        <f t="shared" si="18"/>
        <v>N.A.</v>
      </c>
      <c r="AJ31" s="2">
        <f t="shared" si="18"/>
        <v>5289.0243902439015</v>
      </c>
      <c r="AK31" s="2">
        <f t="shared" si="18"/>
        <v>9618.1317600786642</v>
      </c>
      <c r="AL31" s="2">
        <f t="shared" si="18"/>
        <v>3515.7275320970043</v>
      </c>
      <c r="AM31" s="2">
        <f t="shared" si="18"/>
        <v>4942.5659472422058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4447.9042532530584</v>
      </c>
      <c r="AQ31" s="16">
        <f t="shared" ref="AQ31" si="20">IFERROR(M31/AB31, "N.A.")</f>
        <v>6204.5689835107505</v>
      </c>
      <c r="AR31" s="13">
        <f t="shared" ref="AR31" si="21">IFERROR(N31/AC31, "N.A.")</f>
        <v>5590.5531871563371</v>
      </c>
    </row>
    <row r="32" spans="1:44" ht="15" customHeight="1" thickBot="1" x14ac:dyDescent="0.3">
      <c r="A32" s="5" t="s">
        <v>0</v>
      </c>
      <c r="B32" s="46">
        <f>B31+C31</f>
        <v>52506299.000000007</v>
      </c>
      <c r="C32" s="47"/>
      <c r="D32" s="46">
        <f>D31+E31</f>
        <v>8846849.9999999981</v>
      </c>
      <c r="E32" s="47"/>
      <c r="F32" s="46">
        <f>F31+G31</f>
        <v>11950140.000000002</v>
      </c>
      <c r="G32" s="47"/>
      <c r="H32" s="46">
        <f>H31+I31</f>
        <v>9051150</v>
      </c>
      <c r="I32" s="47"/>
      <c r="J32" s="46">
        <f>J31+K31</f>
        <v>0</v>
      </c>
      <c r="K32" s="47"/>
      <c r="L32" s="46">
        <f>L31+M31</f>
        <v>82354439</v>
      </c>
      <c r="M32" s="50"/>
      <c r="N32" s="19">
        <f>B32+D32+F32+H32+J32</f>
        <v>82354439.000000015</v>
      </c>
      <c r="P32" s="5" t="s">
        <v>0</v>
      </c>
      <c r="Q32" s="46">
        <f>Q31+R31</f>
        <v>9485</v>
      </c>
      <c r="R32" s="47"/>
      <c r="S32" s="46">
        <f>S31+T31</f>
        <v>1470</v>
      </c>
      <c r="T32" s="47"/>
      <c r="U32" s="46">
        <f>U31+V31</f>
        <v>1427</v>
      </c>
      <c r="V32" s="47"/>
      <c r="W32" s="46">
        <f>W31+X31</f>
        <v>2236</v>
      </c>
      <c r="X32" s="47"/>
      <c r="Y32" s="46">
        <f>Y31+Z31</f>
        <v>113</v>
      </c>
      <c r="Z32" s="47"/>
      <c r="AA32" s="46">
        <f>AA31+AB31</f>
        <v>14731</v>
      </c>
      <c r="AB32" s="47"/>
      <c r="AC32" s="20">
        <f>Q32+S32+U32+W32+Y32</f>
        <v>14731</v>
      </c>
      <c r="AE32" s="5" t="s">
        <v>0</v>
      </c>
      <c r="AF32" s="48">
        <f>IFERROR(B32/Q32,"N.A.")</f>
        <v>5535.7194517659473</v>
      </c>
      <c r="AG32" s="49"/>
      <c r="AH32" s="48">
        <f>IFERROR(D32/S32,"N.A.")</f>
        <v>6018.2653061224473</v>
      </c>
      <c r="AI32" s="49"/>
      <c r="AJ32" s="48">
        <f>IFERROR(F32/U32,"N.A.")</f>
        <v>8374.309740714787</v>
      </c>
      <c r="AK32" s="49"/>
      <c r="AL32" s="48">
        <f>IFERROR(H32/W32,"N.A.")</f>
        <v>4047.9203935599285</v>
      </c>
      <c r="AM32" s="49"/>
      <c r="AN32" s="48">
        <f>IFERROR(J32/Y32,"N.A.")</f>
        <v>0</v>
      </c>
      <c r="AO32" s="49"/>
      <c r="AP32" s="48">
        <f>IFERROR(L32/AA32,"N.A.")</f>
        <v>5590.5531871563371</v>
      </c>
      <c r="AQ32" s="49"/>
      <c r="AR32" s="17">
        <f>IFERROR(N32/AC32, "N.A.")</f>
        <v>5590.553187156338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>
        <v>2609700</v>
      </c>
      <c r="G39" s="2"/>
      <c r="H39" s="2">
        <v>2119930</v>
      </c>
      <c r="I39" s="2"/>
      <c r="J39" s="2">
        <v>0</v>
      </c>
      <c r="K39" s="2"/>
      <c r="L39" s="1">
        <f t="shared" ref="L39:M42" si="22">B39+D39+F39+H39+J39</f>
        <v>4729630</v>
      </c>
      <c r="M39" s="12">
        <f t="shared" si="22"/>
        <v>0</v>
      </c>
      <c r="N39" s="13">
        <f>L39+M39</f>
        <v>4729630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372</v>
      </c>
      <c r="V39" s="2">
        <v>0</v>
      </c>
      <c r="W39" s="2">
        <v>1052</v>
      </c>
      <c r="X39" s="2">
        <v>0</v>
      </c>
      <c r="Y39" s="2">
        <v>523</v>
      </c>
      <c r="Z39" s="2">
        <v>0</v>
      </c>
      <c r="AA39" s="1">
        <f t="shared" ref="AA39:AB42" si="23">Q39+S39+U39+W39+Y39</f>
        <v>1947</v>
      </c>
      <c r="AB39" s="12">
        <f t="shared" si="23"/>
        <v>0</v>
      </c>
      <c r="AC39" s="13">
        <f>AA39+AB39</f>
        <v>1947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7015.322580645161</v>
      </c>
      <c r="AK39" s="2" t="str">
        <f t="shared" si="24"/>
        <v>N.A.</v>
      </c>
      <c r="AL39" s="2">
        <f t="shared" si="24"/>
        <v>2015.1425855513307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2429.1884951206985</v>
      </c>
      <c r="AQ39" s="16" t="str">
        <f t="shared" si="24"/>
        <v>N.A.</v>
      </c>
      <c r="AR39" s="13">
        <f t="shared" si="24"/>
        <v>2429.1884951206985</v>
      </c>
    </row>
    <row r="40" spans="1:44" ht="15" customHeight="1" thickBot="1" x14ac:dyDescent="0.3">
      <c r="A40" s="3" t="s">
        <v>13</v>
      </c>
      <c r="B40" s="2">
        <v>3394560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3394560</v>
      </c>
      <c r="M40" s="12">
        <f t="shared" si="22"/>
        <v>0</v>
      </c>
      <c r="N40" s="13">
        <f>L40+M40</f>
        <v>3394560</v>
      </c>
      <c r="P40" s="3" t="s">
        <v>13</v>
      </c>
      <c r="Q40" s="2">
        <v>1104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1104</v>
      </c>
      <c r="AB40" s="12">
        <f t="shared" si="23"/>
        <v>0</v>
      </c>
      <c r="AC40" s="13">
        <f>AA40+AB40</f>
        <v>1104</v>
      </c>
      <c r="AE40" s="3" t="s">
        <v>13</v>
      </c>
      <c r="AF40" s="2">
        <f t="shared" si="24"/>
        <v>3074.782608695652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3074.782608695652</v>
      </c>
      <c r="AQ40" s="16" t="str">
        <f t="shared" si="24"/>
        <v>N.A.</v>
      </c>
      <c r="AR40" s="13">
        <f t="shared" si="24"/>
        <v>3074.782608695652</v>
      </c>
    </row>
    <row r="41" spans="1:44" ht="15" customHeight="1" thickBot="1" x14ac:dyDescent="0.3">
      <c r="A41" s="3" t="s">
        <v>14</v>
      </c>
      <c r="B41" s="2">
        <v>3926480.0000000005</v>
      </c>
      <c r="C41" s="2">
        <v>20786881.999999993</v>
      </c>
      <c r="D41" s="2"/>
      <c r="E41" s="2"/>
      <c r="F41" s="2"/>
      <c r="G41" s="2">
        <v>154000.00000000003</v>
      </c>
      <c r="H41" s="2"/>
      <c r="I41" s="2">
        <v>584700</v>
      </c>
      <c r="J41" s="2">
        <v>0</v>
      </c>
      <c r="K41" s="2"/>
      <c r="L41" s="1">
        <f t="shared" si="22"/>
        <v>3926480.0000000005</v>
      </c>
      <c r="M41" s="12">
        <f t="shared" si="22"/>
        <v>21525581.999999993</v>
      </c>
      <c r="N41" s="13">
        <f>L41+M41</f>
        <v>25452061.999999993</v>
      </c>
      <c r="P41" s="3" t="s">
        <v>14</v>
      </c>
      <c r="Q41" s="2">
        <v>1159</v>
      </c>
      <c r="R41" s="2">
        <v>4149</v>
      </c>
      <c r="S41" s="2">
        <v>0</v>
      </c>
      <c r="T41" s="2">
        <v>0</v>
      </c>
      <c r="U41" s="2">
        <v>0</v>
      </c>
      <c r="V41" s="2">
        <v>230</v>
      </c>
      <c r="W41" s="2">
        <v>0</v>
      </c>
      <c r="X41" s="2">
        <v>289</v>
      </c>
      <c r="Y41" s="2">
        <v>154</v>
      </c>
      <c r="Z41" s="2">
        <v>0</v>
      </c>
      <c r="AA41" s="1">
        <f t="shared" si="23"/>
        <v>1313</v>
      </c>
      <c r="AB41" s="12">
        <f t="shared" si="23"/>
        <v>4668</v>
      </c>
      <c r="AC41" s="13">
        <f>AA41+AB41</f>
        <v>5981</v>
      </c>
      <c r="AE41" s="3" t="s">
        <v>14</v>
      </c>
      <c r="AF41" s="2">
        <f t="shared" si="24"/>
        <v>3387.8170836928389</v>
      </c>
      <c r="AG41" s="2">
        <f t="shared" si="24"/>
        <v>5010.0944805977324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669.56521739130449</v>
      </c>
      <c r="AL41" s="2" t="str">
        <f t="shared" si="24"/>
        <v>N.A.</v>
      </c>
      <c r="AM41" s="2">
        <f t="shared" si="24"/>
        <v>2023.1833910034602</v>
      </c>
      <c r="AN41" s="2">
        <f t="shared" si="24"/>
        <v>0</v>
      </c>
      <c r="AO41" s="2" t="str">
        <f t="shared" si="24"/>
        <v>N.A.</v>
      </c>
      <c r="AP41" s="15">
        <f t="shared" si="24"/>
        <v>2990.464584920031</v>
      </c>
      <c r="AQ41" s="16">
        <f t="shared" si="24"/>
        <v>4611.3071979434435</v>
      </c>
      <c r="AR41" s="13">
        <f t="shared" si="24"/>
        <v>4255.4860391238908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7321040</v>
      </c>
      <c r="C43" s="2">
        <v>20786881.999999993</v>
      </c>
      <c r="D43" s="2"/>
      <c r="E43" s="2"/>
      <c r="F43" s="2">
        <v>2609700</v>
      </c>
      <c r="G43" s="2">
        <v>154000.00000000003</v>
      </c>
      <c r="H43" s="2">
        <v>2119930</v>
      </c>
      <c r="I43" s="2">
        <v>584700</v>
      </c>
      <c r="J43" s="2">
        <v>0</v>
      </c>
      <c r="K43" s="2"/>
      <c r="L43" s="1">
        <f t="shared" ref="L43" si="25">B43+D43+F43+H43+J43</f>
        <v>12050670</v>
      </c>
      <c r="M43" s="12">
        <f t="shared" ref="M43" si="26">C43+E43+G43+I43+K43</f>
        <v>21525581.999999993</v>
      </c>
      <c r="N43" s="18">
        <f>L43+M43</f>
        <v>33576251.999999993</v>
      </c>
      <c r="P43" s="4" t="s">
        <v>16</v>
      </c>
      <c r="Q43" s="2">
        <v>2263</v>
      </c>
      <c r="R43" s="2">
        <v>4149</v>
      </c>
      <c r="S43" s="2">
        <v>0</v>
      </c>
      <c r="T43" s="2">
        <v>0</v>
      </c>
      <c r="U43" s="2">
        <v>372</v>
      </c>
      <c r="V43" s="2">
        <v>230</v>
      </c>
      <c r="W43" s="2">
        <v>1052</v>
      </c>
      <c r="X43" s="2">
        <v>289</v>
      </c>
      <c r="Y43" s="2">
        <v>677</v>
      </c>
      <c r="Z43" s="2">
        <v>0</v>
      </c>
      <c r="AA43" s="1">
        <f t="shared" ref="AA43" si="27">Q43+S43+U43+W43+Y43</f>
        <v>4364</v>
      </c>
      <c r="AB43" s="12">
        <f t="shared" ref="AB43" si="28">R43+T43+V43+X43+Z43</f>
        <v>4668</v>
      </c>
      <c r="AC43" s="18">
        <f>AA43+AB43</f>
        <v>9032</v>
      </c>
      <c r="AE43" s="4" t="s">
        <v>16</v>
      </c>
      <c r="AF43" s="2">
        <f t="shared" ref="AF43:AO43" si="29">IFERROR(B43/Q43, "N.A.")</f>
        <v>3235.1038444542642</v>
      </c>
      <c r="AG43" s="2">
        <f t="shared" si="29"/>
        <v>5010.0944805977324</v>
      </c>
      <c r="AH43" s="2" t="str">
        <f t="shared" si="29"/>
        <v>N.A.</v>
      </c>
      <c r="AI43" s="2" t="str">
        <f t="shared" si="29"/>
        <v>N.A.</v>
      </c>
      <c r="AJ43" s="2">
        <f t="shared" si="29"/>
        <v>7015.322580645161</v>
      </c>
      <c r="AK43" s="2">
        <f t="shared" si="29"/>
        <v>669.56521739130449</v>
      </c>
      <c r="AL43" s="2">
        <f t="shared" si="29"/>
        <v>2015.1425855513307</v>
      </c>
      <c r="AM43" s="2">
        <f t="shared" si="29"/>
        <v>2023.1833910034602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2761.3817598533456</v>
      </c>
      <c r="AQ43" s="16">
        <f t="shared" ref="AQ43" si="31">IFERROR(M43/AB43, "N.A.")</f>
        <v>4611.3071979434435</v>
      </c>
      <c r="AR43" s="13">
        <f t="shared" ref="AR43" si="32">IFERROR(N43/AC43, "N.A.")</f>
        <v>3717.4769707705927</v>
      </c>
    </row>
    <row r="44" spans="1:44" ht="15" customHeight="1" thickBot="1" x14ac:dyDescent="0.3">
      <c r="A44" s="5" t="s">
        <v>0</v>
      </c>
      <c r="B44" s="46">
        <f>B43+C43</f>
        <v>28107921.999999993</v>
      </c>
      <c r="C44" s="47"/>
      <c r="D44" s="46">
        <f>D43+E43</f>
        <v>0</v>
      </c>
      <c r="E44" s="47"/>
      <c r="F44" s="46">
        <f>F43+G43</f>
        <v>2763700</v>
      </c>
      <c r="G44" s="47"/>
      <c r="H44" s="46">
        <f>H43+I43</f>
        <v>2704630</v>
      </c>
      <c r="I44" s="47"/>
      <c r="J44" s="46">
        <f>J43+K43</f>
        <v>0</v>
      </c>
      <c r="K44" s="47"/>
      <c r="L44" s="46">
        <f>L43+M43</f>
        <v>33576251.999999993</v>
      </c>
      <c r="M44" s="50"/>
      <c r="N44" s="19">
        <f>B44+D44+F44+H44+J44</f>
        <v>33576251.999999993</v>
      </c>
      <c r="P44" s="5" t="s">
        <v>0</v>
      </c>
      <c r="Q44" s="46">
        <f>Q43+R43</f>
        <v>6412</v>
      </c>
      <c r="R44" s="47"/>
      <c r="S44" s="46">
        <f>S43+T43</f>
        <v>0</v>
      </c>
      <c r="T44" s="47"/>
      <c r="U44" s="46">
        <f>U43+V43</f>
        <v>602</v>
      </c>
      <c r="V44" s="47"/>
      <c r="W44" s="46">
        <f>W43+X43</f>
        <v>1341</v>
      </c>
      <c r="X44" s="47"/>
      <c r="Y44" s="46">
        <f>Y43+Z43</f>
        <v>677</v>
      </c>
      <c r="Z44" s="47"/>
      <c r="AA44" s="46">
        <f>AA43+AB43</f>
        <v>9032</v>
      </c>
      <c r="AB44" s="50"/>
      <c r="AC44" s="19">
        <f>Q44+S44+U44+W44+Y44</f>
        <v>9032</v>
      </c>
      <c r="AE44" s="5" t="s">
        <v>0</v>
      </c>
      <c r="AF44" s="48">
        <f>IFERROR(B44/Q44,"N.A.")</f>
        <v>4383.6434809731745</v>
      </c>
      <c r="AG44" s="49"/>
      <c r="AH44" s="48" t="str">
        <f>IFERROR(D44/S44,"N.A.")</f>
        <v>N.A.</v>
      </c>
      <c r="AI44" s="49"/>
      <c r="AJ44" s="48">
        <f>IFERROR(F44/U44,"N.A.")</f>
        <v>4590.8637873754151</v>
      </c>
      <c r="AK44" s="49"/>
      <c r="AL44" s="48">
        <f>IFERROR(H44/W44,"N.A.")</f>
        <v>2016.875466070097</v>
      </c>
      <c r="AM44" s="49"/>
      <c r="AN44" s="48">
        <f>IFERROR(J44/Y44,"N.A.")</f>
        <v>0</v>
      </c>
      <c r="AO44" s="49"/>
      <c r="AP44" s="48">
        <f>IFERROR(L44/AA44,"N.A.")</f>
        <v>3717.4769707705927</v>
      </c>
      <c r="AQ44" s="49"/>
      <c r="AR44" s="17">
        <f>IFERROR(N44/AC44, "N.A.")</f>
        <v>3717.4769707705927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6">
        <f>B19+C19</f>
        <v>0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0</v>
      </c>
      <c r="I20" s="47"/>
      <c r="J20" s="46">
        <f>J19+K19</f>
        <v>0</v>
      </c>
      <c r="K20" s="47"/>
      <c r="L20" s="46">
        <f>L19+M19</f>
        <v>0</v>
      </c>
      <c r="M20" s="50"/>
      <c r="N20" s="19">
        <f>B20+D20+F20+H20+J20</f>
        <v>0</v>
      </c>
      <c r="P20" s="5" t="s">
        <v>0</v>
      </c>
      <c r="Q20" s="46">
        <f>Q19+R19</f>
        <v>0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0</v>
      </c>
      <c r="X20" s="47"/>
      <c r="Y20" s="46">
        <f>Y19+Z19</f>
        <v>0</v>
      </c>
      <c r="Z20" s="47"/>
      <c r="AA20" s="46">
        <f>AA19+AB19</f>
        <v>0</v>
      </c>
      <c r="AB20" s="47"/>
      <c r="AC20" s="20">
        <f>Q20+S20+U20+W20+Y20</f>
        <v>0</v>
      </c>
      <c r="AE20" s="5" t="s">
        <v>0</v>
      </c>
      <c r="AF20" s="48" t="str">
        <f>IFERROR(B20/Q20,"N.A.")</f>
        <v>N.A.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 t="str">
        <f>IFERROR(H20/W20,"N.A.")</f>
        <v>N.A.</v>
      </c>
      <c r="AM20" s="49"/>
      <c r="AN20" s="48" t="str">
        <f>IFERROR(J20/Y20,"N.A.")</f>
        <v>N.A.</v>
      </c>
      <c r="AO20" s="49"/>
      <c r="AP20" s="48" t="str">
        <f>IFERROR(L20/AA20,"N.A.")</f>
        <v>N.A.</v>
      </c>
      <c r="AQ20" s="4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6">
        <f>B31+C31</f>
        <v>0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0</v>
      </c>
      <c r="M32" s="50"/>
      <c r="N32" s="19">
        <f>B32+D32+F32+H32+J32</f>
        <v>0</v>
      </c>
      <c r="P32" s="5" t="s">
        <v>0</v>
      </c>
      <c r="Q32" s="46">
        <f>Q31+R31</f>
        <v>0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0</v>
      </c>
      <c r="X32" s="47"/>
      <c r="Y32" s="46">
        <f>Y31+Z31</f>
        <v>0</v>
      </c>
      <c r="Z32" s="47"/>
      <c r="AA32" s="46">
        <f>AA31+AB31</f>
        <v>0</v>
      </c>
      <c r="AB32" s="47"/>
      <c r="AC32" s="20">
        <f>Q32+S32+U32+W32+Y32</f>
        <v>0</v>
      </c>
      <c r="AE32" s="5" t="s">
        <v>0</v>
      </c>
      <c r="AF32" s="48" t="str">
        <f>IFERROR(B32/Q32,"N.A.")</f>
        <v>N.A.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 t="str">
        <f>IFERROR(H32/W32,"N.A.")</f>
        <v>N.A.</v>
      </c>
      <c r="AM32" s="49"/>
      <c r="AN32" s="48" t="str">
        <f>IFERROR(J32/Y32,"N.A.")</f>
        <v>N.A.</v>
      </c>
      <c r="AO32" s="49"/>
      <c r="AP32" s="48" t="str">
        <f>IFERROR(L32/AA32,"N.A.")</f>
        <v>N.A.</v>
      </c>
      <c r="AQ32" s="4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6">
        <f>B43+C43</f>
        <v>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0</v>
      </c>
      <c r="M44" s="50"/>
      <c r="N44" s="19">
        <f>B44+D44+F44+H44+J44</f>
        <v>0</v>
      </c>
      <c r="P44" s="5" t="s">
        <v>0</v>
      </c>
      <c r="Q44" s="46">
        <f>Q43+R43</f>
        <v>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0</v>
      </c>
      <c r="AB44" s="50"/>
      <c r="AC44" s="19">
        <f>Q44+S44+U44+W44+Y44</f>
        <v>0</v>
      </c>
      <c r="AE44" s="5" t="s">
        <v>0</v>
      </c>
      <c r="AF44" s="48" t="str">
        <f>IFERROR(B44/Q44,"N.A.")</f>
        <v>N.A.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 t="str">
        <f>IFERROR(L44/AA44,"N.A.")</f>
        <v>N.A.</v>
      </c>
      <c r="AQ44" s="49"/>
      <c r="AR44" s="17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2">
        <f t="shared" ref="AB15:AB18" si="2">R15+T15+V15+X15+Z15</f>
        <v>0</v>
      </c>
      <c r="AC15" s="13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3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2"/>
        <v>0</v>
      </c>
      <c r="AC16" s="13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3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2"/>
        <v>0</v>
      </c>
      <c r="AC17" s="13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3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3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2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2">
        <f t="shared" ref="AB19" si="7">R19+T19+V19+X19+Z19</f>
        <v>0</v>
      </c>
      <c r="AC19" s="13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3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6">
        <f>B19+C19</f>
        <v>0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0</v>
      </c>
      <c r="I20" s="47"/>
      <c r="J20" s="46">
        <f>J19+K19</f>
        <v>0</v>
      </c>
      <c r="K20" s="47"/>
      <c r="L20" s="46">
        <f>L19+M19</f>
        <v>0</v>
      </c>
      <c r="M20" s="50"/>
      <c r="N20" s="19">
        <f>B20+D20+F20+H20+J20</f>
        <v>0</v>
      </c>
      <c r="P20" s="5" t="s">
        <v>0</v>
      </c>
      <c r="Q20" s="46">
        <f>Q19+R19</f>
        <v>0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0</v>
      </c>
      <c r="X20" s="47"/>
      <c r="Y20" s="46">
        <f>Y19+Z19</f>
        <v>0</v>
      </c>
      <c r="Z20" s="47"/>
      <c r="AA20" s="46">
        <f>AA19+AB19</f>
        <v>0</v>
      </c>
      <c r="AB20" s="47"/>
      <c r="AC20" s="20">
        <f>Q20+S20+U20+W20+Y20</f>
        <v>0</v>
      </c>
      <c r="AE20" s="5" t="s">
        <v>0</v>
      </c>
      <c r="AF20" s="48" t="str">
        <f>IFERROR(B20/Q20,"N.A.")</f>
        <v>N.A.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 t="str">
        <f>IFERROR(H20/W20,"N.A.")</f>
        <v>N.A.</v>
      </c>
      <c r="AM20" s="49"/>
      <c r="AN20" s="48" t="str">
        <f>IFERROR(J20/Y20,"N.A.")</f>
        <v>N.A.</v>
      </c>
      <c r="AO20" s="49"/>
      <c r="AP20" s="48" t="str">
        <f>IFERROR(L20/AA20,"N.A.")</f>
        <v>N.A.</v>
      </c>
      <c r="AQ20" s="4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2">
        <f t="shared" si="12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2">
        <f t="shared" si="13"/>
        <v>0</v>
      </c>
      <c r="AC27" s="13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3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2">
        <f t="shared" si="12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2">
        <f t="shared" si="13"/>
        <v>0</v>
      </c>
      <c r="AC28" s="13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3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2">
        <f t="shared" si="12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2">
        <f t="shared" si="13"/>
        <v>0</v>
      </c>
      <c r="AC29" s="13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3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2">
        <f t="shared" si="12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2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3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2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2">
        <f t="shared" ref="AB31" si="18">R31+T31+V31+X31+Z31</f>
        <v>0</v>
      </c>
      <c r="AC31" s="13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3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6">
        <f>B31+C31</f>
        <v>0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0</v>
      </c>
      <c r="M32" s="50"/>
      <c r="N32" s="19">
        <f>B32+D32+F32+H32+J32</f>
        <v>0</v>
      </c>
      <c r="P32" s="5" t="s">
        <v>0</v>
      </c>
      <c r="Q32" s="46">
        <f>Q31+R31</f>
        <v>0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0</v>
      </c>
      <c r="X32" s="47"/>
      <c r="Y32" s="46">
        <f>Y31+Z31</f>
        <v>0</v>
      </c>
      <c r="Z32" s="47"/>
      <c r="AA32" s="46">
        <f>AA31+AB31</f>
        <v>0</v>
      </c>
      <c r="AB32" s="47"/>
      <c r="AC32" s="20">
        <f>Q32+S32+U32+W32+Y32</f>
        <v>0</v>
      </c>
      <c r="AE32" s="5" t="s">
        <v>0</v>
      </c>
      <c r="AF32" s="48" t="str">
        <f>IFERROR(B32/Q32,"N.A.")</f>
        <v>N.A.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 t="str">
        <f>IFERROR(H32/W32,"N.A.")</f>
        <v>N.A.</v>
      </c>
      <c r="AM32" s="49"/>
      <c r="AN32" s="48" t="str">
        <f>IFERROR(J32/Y32,"N.A.")</f>
        <v>N.A.</v>
      </c>
      <c r="AO32" s="49"/>
      <c r="AP32" s="48" t="str">
        <f>IFERROR(L32/AA32,"N.A.")</f>
        <v>N.A.</v>
      </c>
      <c r="AQ32" s="4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2">
        <f t="shared" si="23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2">
        <f t="shared" si="24"/>
        <v>0</v>
      </c>
      <c r="AC39" s="13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3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2">
        <f t="shared" si="23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2">
        <f t="shared" si="24"/>
        <v>0</v>
      </c>
      <c r="AC40" s="13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3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2">
        <f t="shared" si="23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2">
        <f t="shared" si="24"/>
        <v>0</v>
      </c>
      <c r="AC41" s="13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3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2">
        <f t="shared" si="23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2">
        <f t="shared" si="24"/>
        <v>0</v>
      </c>
      <c r="AC42" s="13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3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2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2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3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6">
        <f>B43+C43</f>
        <v>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0</v>
      </c>
      <c r="M44" s="50"/>
      <c r="N44" s="19">
        <f>B44+D44+F44+H44+J44</f>
        <v>0</v>
      </c>
      <c r="P44" s="5" t="s">
        <v>0</v>
      </c>
      <c r="Q44" s="46">
        <f>Q43+R43</f>
        <v>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0</v>
      </c>
      <c r="AB44" s="50"/>
      <c r="AC44" s="19">
        <f>Q44+S44+U44+W44+Y44</f>
        <v>0</v>
      </c>
      <c r="AE44" s="5" t="s">
        <v>0</v>
      </c>
      <c r="AF44" s="48" t="str">
        <f>IFERROR(B44/Q44,"N.A.")</f>
        <v>N.A.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 t="str">
        <f>IFERROR(L44/AA44,"N.A.")</f>
        <v>N.A.</v>
      </c>
      <c r="AQ44" s="49"/>
      <c r="AR44" s="17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193013317.99999988</v>
      </c>
      <c r="C15" s="2"/>
      <c r="D15" s="2">
        <v>73516698</v>
      </c>
      <c r="E15" s="2"/>
      <c r="F15" s="2">
        <v>101000072</v>
      </c>
      <c r="G15" s="2"/>
      <c r="H15" s="2">
        <v>195967887.99999991</v>
      </c>
      <c r="I15" s="2"/>
      <c r="J15" s="2">
        <v>0</v>
      </c>
      <c r="K15" s="2"/>
      <c r="L15" s="1">
        <f t="shared" ref="L15:M18" si="0">B15+D15+F15+H15+J15</f>
        <v>563497975.99999976</v>
      </c>
      <c r="M15" s="12">
        <f t="shared" si="0"/>
        <v>0</v>
      </c>
      <c r="N15" s="13">
        <f>L15+M15</f>
        <v>563497975.99999976</v>
      </c>
      <c r="P15" s="3" t="s">
        <v>12</v>
      </c>
      <c r="Q15" s="2">
        <v>39864</v>
      </c>
      <c r="R15" s="2">
        <v>0</v>
      </c>
      <c r="S15" s="2">
        <v>15028</v>
      </c>
      <c r="T15" s="2">
        <v>0</v>
      </c>
      <c r="U15" s="2">
        <v>14622</v>
      </c>
      <c r="V15" s="2">
        <v>0</v>
      </c>
      <c r="W15" s="2">
        <v>65077</v>
      </c>
      <c r="X15" s="2">
        <v>0</v>
      </c>
      <c r="Y15" s="2">
        <v>10616</v>
      </c>
      <c r="Z15" s="2">
        <v>0</v>
      </c>
      <c r="AA15" s="1">
        <f t="shared" ref="AA15:AB18" si="1">Q15+S15+U15+W15+Y15</f>
        <v>145207</v>
      </c>
      <c r="AB15" s="12">
        <f t="shared" si="1"/>
        <v>0</v>
      </c>
      <c r="AC15" s="13">
        <f>AA15+AB15</f>
        <v>145207</v>
      </c>
      <c r="AE15" s="3" t="s">
        <v>12</v>
      </c>
      <c r="AF15" s="2">
        <f t="shared" ref="AF15:AR18" si="2">IFERROR(B15/Q15, "N.A.")</f>
        <v>4841.7950531808119</v>
      </c>
      <c r="AG15" s="2" t="str">
        <f t="shared" si="2"/>
        <v>N.A.</v>
      </c>
      <c r="AH15" s="2">
        <f t="shared" si="2"/>
        <v>4891.9815011977644</v>
      </c>
      <c r="AI15" s="2" t="str">
        <f t="shared" si="2"/>
        <v>N.A.</v>
      </c>
      <c r="AJ15" s="2">
        <f t="shared" si="2"/>
        <v>6907.4047325947204</v>
      </c>
      <c r="AK15" s="2" t="str">
        <f t="shared" si="2"/>
        <v>N.A.</v>
      </c>
      <c r="AL15" s="2">
        <f t="shared" si="2"/>
        <v>3011.32332467692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3880.6529712754877</v>
      </c>
      <c r="AQ15" s="16" t="str">
        <f t="shared" si="2"/>
        <v>N.A.</v>
      </c>
      <c r="AR15" s="13">
        <f t="shared" si="2"/>
        <v>3880.6529712754877</v>
      </c>
    </row>
    <row r="16" spans="1:44" ht="15" customHeight="1" thickBot="1" x14ac:dyDescent="0.3">
      <c r="A16" s="3" t="s">
        <v>13</v>
      </c>
      <c r="B16" s="2">
        <v>53151162.99999997</v>
      </c>
      <c r="C16" s="2">
        <v>9041923</v>
      </c>
      <c r="D16" s="2">
        <v>213237</v>
      </c>
      <c r="E16" s="2"/>
      <c r="F16" s="2"/>
      <c r="G16" s="2"/>
      <c r="H16" s="2"/>
      <c r="I16" s="2"/>
      <c r="J16" s="2"/>
      <c r="K16" s="2"/>
      <c r="L16" s="1">
        <f t="shared" si="0"/>
        <v>53364399.99999997</v>
      </c>
      <c r="M16" s="12">
        <f t="shared" si="0"/>
        <v>9041923</v>
      </c>
      <c r="N16" s="13">
        <f>L16+M16</f>
        <v>62406322.99999997</v>
      </c>
      <c r="P16" s="3" t="s">
        <v>13</v>
      </c>
      <c r="Q16" s="2">
        <v>19393</v>
      </c>
      <c r="R16" s="2">
        <v>3214</v>
      </c>
      <c r="S16" s="2">
        <v>338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19731</v>
      </c>
      <c r="AB16" s="12">
        <f t="shared" si="1"/>
        <v>3214</v>
      </c>
      <c r="AC16" s="13">
        <f>AA16+AB16</f>
        <v>22945</v>
      </c>
      <c r="AE16" s="3" t="s">
        <v>13</v>
      </c>
      <c r="AF16" s="2">
        <f t="shared" si="2"/>
        <v>2740.7395967617167</v>
      </c>
      <c r="AG16" s="2">
        <f t="shared" si="2"/>
        <v>2813.2927815805851</v>
      </c>
      <c r="AH16" s="2">
        <f t="shared" si="2"/>
        <v>630.87869822485209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2704.5968273275539</v>
      </c>
      <c r="AQ16" s="16">
        <f t="shared" si="2"/>
        <v>2813.2927815805851</v>
      </c>
      <c r="AR16" s="13">
        <f t="shared" si="2"/>
        <v>2719.8223142296783</v>
      </c>
    </row>
    <row r="17" spans="1:44" ht="15" customHeight="1" thickBot="1" x14ac:dyDescent="0.3">
      <c r="A17" s="3" t="s">
        <v>14</v>
      </c>
      <c r="B17" s="2">
        <v>340130355.99999982</v>
      </c>
      <c r="C17" s="2">
        <v>1485982917.0000014</v>
      </c>
      <c r="D17" s="2">
        <v>59706335.000000015</v>
      </c>
      <c r="E17" s="2">
        <v>29935871</v>
      </c>
      <c r="F17" s="2"/>
      <c r="G17" s="2">
        <v>300051120</v>
      </c>
      <c r="H17" s="2"/>
      <c r="I17" s="2">
        <v>88495984.00000006</v>
      </c>
      <c r="J17" s="2">
        <v>0</v>
      </c>
      <c r="K17" s="2"/>
      <c r="L17" s="1">
        <f t="shared" si="0"/>
        <v>399836690.99999982</v>
      </c>
      <c r="M17" s="12">
        <f t="shared" si="0"/>
        <v>1904465892.0000014</v>
      </c>
      <c r="N17" s="13">
        <f>L17+M17</f>
        <v>2304302583.0000014</v>
      </c>
      <c r="P17" s="3" t="s">
        <v>14</v>
      </c>
      <c r="Q17" s="2">
        <v>75025</v>
      </c>
      <c r="R17" s="2">
        <v>244748</v>
      </c>
      <c r="S17" s="2">
        <v>10637</v>
      </c>
      <c r="T17" s="2">
        <v>5451</v>
      </c>
      <c r="U17" s="2">
        <v>0</v>
      </c>
      <c r="V17" s="2">
        <v>22488</v>
      </c>
      <c r="W17" s="2">
        <v>0</v>
      </c>
      <c r="X17" s="2">
        <v>16520</v>
      </c>
      <c r="Y17" s="2">
        <v>14002</v>
      </c>
      <c r="Z17" s="2">
        <v>0</v>
      </c>
      <c r="AA17" s="1">
        <f t="shared" si="1"/>
        <v>99664</v>
      </c>
      <c r="AB17" s="12">
        <f t="shared" si="1"/>
        <v>289207</v>
      </c>
      <c r="AC17" s="13">
        <f>AA17+AB17</f>
        <v>388871</v>
      </c>
      <c r="AE17" s="3" t="s">
        <v>14</v>
      </c>
      <c r="AF17" s="2">
        <f t="shared" si="2"/>
        <v>4533.5602265911339</v>
      </c>
      <c r="AG17" s="2">
        <f t="shared" si="2"/>
        <v>6071.4813481621968</v>
      </c>
      <c r="AH17" s="2">
        <f t="shared" si="2"/>
        <v>5613.0802857948684</v>
      </c>
      <c r="AI17" s="2">
        <f t="shared" si="2"/>
        <v>5491.8126949183634</v>
      </c>
      <c r="AJ17" s="2" t="str">
        <f t="shared" si="2"/>
        <v>N.A.</v>
      </c>
      <c r="AK17" s="2">
        <f t="shared" si="2"/>
        <v>13342.721451440768</v>
      </c>
      <c r="AL17" s="2" t="str">
        <f t="shared" si="2"/>
        <v>N.A.</v>
      </c>
      <c r="AM17" s="2">
        <f t="shared" si="2"/>
        <v>5356.8997578692533</v>
      </c>
      <c r="AN17" s="2">
        <f t="shared" si="2"/>
        <v>0</v>
      </c>
      <c r="AO17" s="2" t="str">
        <f t="shared" si="2"/>
        <v>N.A.</v>
      </c>
      <c r="AP17" s="15">
        <f t="shared" si="2"/>
        <v>4011.8467149622716</v>
      </c>
      <c r="AQ17" s="16">
        <f t="shared" si="2"/>
        <v>6585.1306918573946</v>
      </c>
      <c r="AR17" s="13">
        <f t="shared" si="2"/>
        <v>5925.6220777584376</v>
      </c>
    </row>
    <row r="18" spans="1:44" ht="15" customHeight="1" thickBot="1" x14ac:dyDescent="0.3">
      <c r="A18" s="3" t="s">
        <v>15</v>
      </c>
      <c r="B18" s="2">
        <v>11249114</v>
      </c>
      <c r="C18" s="2">
        <v>1570310.0000000002</v>
      </c>
      <c r="D18" s="2">
        <v>4366670.0000000009</v>
      </c>
      <c r="E18" s="2">
        <v>807970.00000000012</v>
      </c>
      <c r="F18" s="2"/>
      <c r="G18" s="2">
        <v>18208533.000000004</v>
      </c>
      <c r="H18" s="2">
        <v>14188305.999999996</v>
      </c>
      <c r="I18" s="2"/>
      <c r="J18" s="2">
        <v>0</v>
      </c>
      <c r="K18" s="2"/>
      <c r="L18" s="1">
        <f t="shared" si="0"/>
        <v>29804089.999999996</v>
      </c>
      <c r="M18" s="12">
        <f t="shared" si="0"/>
        <v>20586813.000000004</v>
      </c>
      <c r="N18" s="13">
        <f>L18+M18</f>
        <v>50390903</v>
      </c>
      <c r="P18" s="3" t="s">
        <v>15</v>
      </c>
      <c r="Q18" s="2">
        <v>5334</v>
      </c>
      <c r="R18" s="2">
        <v>584</v>
      </c>
      <c r="S18" s="2">
        <v>1447</v>
      </c>
      <c r="T18" s="2">
        <v>290</v>
      </c>
      <c r="U18" s="2">
        <v>0</v>
      </c>
      <c r="V18" s="2">
        <v>3171</v>
      </c>
      <c r="W18" s="2">
        <v>13108</v>
      </c>
      <c r="X18" s="2">
        <v>0</v>
      </c>
      <c r="Y18" s="2">
        <v>6194</v>
      </c>
      <c r="Z18" s="2">
        <v>0</v>
      </c>
      <c r="AA18" s="1">
        <f t="shared" si="1"/>
        <v>26083</v>
      </c>
      <c r="AB18" s="12">
        <f t="shared" si="1"/>
        <v>4045</v>
      </c>
      <c r="AC18" s="18">
        <f>AA18+AB18</f>
        <v>30128</v>
      </c>
      <c r="AE18" s="3" t="s">
        <v>15</v>
      </c>
      <c r="AF18" s="2">
        <f t="shared" si="2"/>
        <v>2108.9452568428947</v>
      </c>
      <c r="AG18" s="2">
        <f t="shared" si="2"/>
        <v>2688.8869863013701</v>
      </c>
      <c r="AH18" s="2">
        <f t="shared" si="2"/>
        <v>3017.7401520387016</v>
      </c>
      <c r="AI18" s="2">
        <f t="shared" si="2"/>
        <v>2786.1034482758623</v>
      </c>
      <c r="AJ18" s="2" t="str">
        <f t="shared" si="2"/>
        <v>N.A.</v>
      </c>
      <c r="AK18" s="2">
        <f t="shared" si="2"/>
        <v>5742.2052980132466</v>
      </c>
      <c r="AL18" s="2">
        <f t="shared" si="2"/>
        <v>1082.4157766249616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1142.6634206187937</v>
      </c>
      <c r="AQ18" s="16">
        <f t="shared" si="2"/>
        <v>5089.4469715698406</v>
      </c>
      <c r="AR18" s="13">
        <f t="shared" si="2"/>
        <v>1672.5605084970791</v>
      </c>
    </row>
    <row r="19" spans="1:44" ht="15" customHeight="1" thickBot="1" x14ac:dyDescent="0.3">
      <c r="A19" s="4" t="s">
        <v>16</v>
      </c>
      <c r="B19" s="2">
        <v>597543950.9999994</v>
      </c>
      <c r="C19" s="2">
        <v>1496595150.0000019</v>
      </c>
      <c r="D19" s="2">
        <v>137802940</v>
      </c>
      <c r="E19" s="2">
        <v>30743841</v>
      </c>
      <c r="F19" s="2">
        <v>101000072</v>
      </c>
      <c r="G19" s="2">
        <v>318259652.99999976</v>
      </c>
      <c r="H19" s="2">
        <v>210156194.00000009</v>
      </c>
      <c r="I19" s="2">
        <v>88495984.00000006</v>
      </c>
      <c r="J19" s="2">
        <v>0</v>
      </c>
      <c r="K19" s="2"/>
      <c r="L19" s="1">
        <f t="shared" ref="L19" si="3">B19+D19+F19+H19+J19</f>
        <v>1046503156.9999995</v>
      </c>
      <c r="M19" s="12">
        <f t="shared" ref="M19" si="4">C19+E19+G19+I19+K19</f>
        <v>1934094628.0000017</v>
      </c>
      <c r="N19" s="18">
        <f>L19+M19</f>
        <v>2980597785.000001</v>
      </c>
      <c r="P19" s="4" t="s">
        <v>16</v>
      </c>
      <c r="Q19" s="2">
        <v>139616</v>
      </c>
      <c r="R19" s="2">
        <v>248546</v>
      </c>
      <c r="S19" s="2">
        <v>27450</v>
      </c>
      <c r="T19" s="2">
        <v>5741</v>
      </c>
      <c r="U19" s="2">
        <v>14622</v>
      </c>
      <c r="V19" s="2">
        <v>25659</v>
      </c>
      <c r="W19" s="2">
        <v>78185</v>
      </c>
      <c r="X19" s="2">
        <v>16520</v>
      </c>
      <c r="Y19" s="2">
        <v>30812</v>
      </c>
      <c r="Z19" s="2">
        <v>0</v>
      </c>
      <c r="AA19" s="1">
        <f t="shared" ref="AA19" si="5">Q19+S19+U19+W19+Y19</f>
        <v>290685</v>
      </c>
      <c r="AB19" s="12">
        <f t="shared" ref="AB19" si="6">R19+T19+V19+X19+Z19</f>
        <v>296466</v>
      </c>
      <c r="AC19" s="13">
        <f>AA19+AB19</f>
        <v>587151</v>
      </c>
      <c r="AE19" s="4" t="s">
        <v>16</v>
      </c>
      <c r="AF19" s="2">
        <f t="shared" ref="AF19:AO19" si="7">IFERROR(B19/Q19, "N.A.")</f>
        <v>4279.9102610015998</v>
      </c>
      <c r="AG19" s="2">
        <f t="shared" si="7"/>
        <v>6021.4010686150732</v>
      </c>
      <c r="AH19" s="2">
        <f t="shared" si="7"/>
        <v>5020.1435336976319</v>
      </c>
      <c r="AI19" s="2">
        <f t="shared" si="7"/>
        <v>5355.1369099460026</v>
      </c>
      <c r="AJ19" s="2">
        <f t="shared" si="7"/>
        <v>6907.4047325947204</v>
      </c>
      <c r="AK19" s="2">
        <f t="shared" si="7"/>
        <v>12403.431661405346</v>
      </c>
      <c r="AL19" s="2">
        <f t="shared" si="7"/>
        <v>2687.9349491590469</v>
      </c>
      <c r="AM19" s="2">
        <f t="shared" si="7"/>
        <v>5356.8997578692533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3600.1278256531969</v>
      </c>
      <c r="AQ19" s="16">
        <f t="shared" ref="AQ19" si="9">IFERROR(M19/AB19, "N.A.")</f>
        <v>6523.8328442384682</v>
      </c>
      <c r="AR19" s="13">
        <f t="shared" ref="AR19" si="10">IFERROR(N19/AC19, "N.A.")</f>
        <v>5076.3735137979857</v>
      </c>
    </row>
    <row r="20" spans="1:44" ht="15" customHeight="1" thickBot="1" x14ac:dyDescent="0.3">
      <c r="A20" s="5" t="s">
        <v>0</v>
      </c>
      <c r="B20" s="46">
        <f>B19+C19</f>
        <v>2094139101.0000014</v>
      </c>
      <c r="C20" s="47"/>
      <c r="D20" s="46">
        <f>D19+E19</f>
        <v>168546781</v>
      </c>
      <c r="E20" s="47"/>
      <c r="F20" s="46">
        <f>F19+G19</f>
        <v>419259724.99999976</v>
      </c>
      <c r="G20" s="47"/>
      <c r="H20" s="46">
        <f>H19+I19</f>
        <v>298652178.00000012</v>
      </c>
      <c r="I20" s="47"/>
      <c r="J20" s="46">
        <f>J19+K19</f>
        <v>0</v>
      </c>
      <c r="K20" s="47"/>
      <c r="L20" s="46">
        <f>L19+M19</f>
        <v>2980597785.000001</v>
      </c>
      <c r="M20" s="50"/>
      <c r="N20" s="19">
        <f>B20+D20+F20+H20+J20</f>
        <v>2980597785.000001</v>
      </c>
      <c r="P20" s="5" t="s">
        <v>0</v>
      </c>
      <c r="Q20" s="46">
        <f>Q19+R19</f>
        <v>388162</v>
      </c>
      <c r="R20" s="47"/>
      <c r="S20" s="46">
        <f>S19+T19</f>
        <v>33191</v>
      </c>
      <c r="T20" s="47"/>
      <c r="U20" s="46">
        <f>U19+V19</f>
        <v>40281</v>
      </c>
      <c r="V20" s="47"/>
      <c r="W20" s="46">
        <f>W19+X19</f>
        <v>94705</v>
      </c>
      <c r="X20" s="47"/>
      <c r="Y20" s="46">
        <f>Y19+Z19</f>
        <v>30812</v>
      </c>
      <c r="Z20" s="47"/>
      <c r="AA20" s="46">
        <f>AA19+AB19</f>
        <v>587151</v>
      </c>
      <c r="AB20" s="47"/>
      <c r="AC20" s="20">
        <f>Q20+S20+U20+W20+Y20</f>
        <v>587151</v>
      </c>
      <c r="AE20" s="5" t="s">
        <v>0</v>
      </c>
      <c r="AF20" s="48">
        <f>IFERROR(B20/Q20,"N.A.")</f>
        <v>5395.0131671827776</v>
      </c>
      <c r="AG20" s="49"/>
      <c r="AH20" s="48">
        <f>IFERROR(D20/S20,"N.A.")</f>
        <v>5078.0868608960263</v>
      </c>
      <c r="AI20" s="49"/>
      <c r="AJ20" s="48">
        <f>IFERROR(F20/U20,"N.A.")</f>
        <v>10408.374295573589</v>
      </c>
      <c r="AK20" s="49"/>
      <c r="AL20" s="48">
        <f>IFERROR(H20/W20,"N.A.")</f>
        <v>3153.49958291537</v>
      </c>
      <c r="AM20" s="49"/>
      <c r="AN20" s="48">
        <f>IFERROR(J20/Y20,"N.A.")</f>
        <v>0</v>
      </c>
      <c r="AO20" s="49"/>
      <c r="AP20" s="48">
        <f>IFERROR(L20/AA20,"N.A.")</f>
        <v>5076.3735137979857</v>
      </c>
      <c r="AQ20" s="49"/>
      <c r="AR20" s="17">
        <f>IFERROR(N20/AC20, "N.A.")</f>
        <v>5076.3735137979857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172920512.99999997</v>
      </c>
      <c r="C27" s="2"/>
      <c r="D27" s="2">
        <v>72336687.999999925</v>
      </c>
      <c r="E27" s="2"/>
      <c r="F27" s="2">
        <v>85680393.999999985</v>
      </c>
      <c r="G27" s="2"/>
      <c r="H27" s="2">
        <v>117333638</v>
      </c>
      <c r="I27" s="2"/>
      <c r="J27" s="2">
        <v>0</v>
      </c>
      <c r="K27" s="2"/>
      <c r="L27" s="1">
        <f t="shared" ref="L27:M30" si="11">B27+D27+F27+H27+J27</f>
        <v>448271232.99999988</v>
      </c>
      <c r="M27" s="12">
        <f t="shared" si="11"/>
        <v>0</v>
      </c>
      <c r="N27" s="13">
        <f>L27+M27</f>
        <v>448271232.99999988</v>
      </c>
      <c r="P27" s="3" t="s">
        <v>12</v>
      </c>
      <c r="Q27" s="2">
        <v>31959</v>
      </c>
      <c r="R27" s="2">
        <v>0</v>
      </c>
      <c r="S27" s="2">
        <v>14267</v>
      </c>
      <c r="T27" s="2">
        <v>0</v>
      </c>
      <c r="U27" s="2">
        <v>11571</v>
      </c>
      <c r="V27" s="2">
        <v>0</v>
      </c>
      <c r="W27" s="2">
        <v>25390</v>
      </c>
      <c r="X27" s="2">
        <v>0</v>
      </c>
      <c r="Y27" s="2">
        <v>3353</v>
      </c>
      <c r="Z27" s="2">
        <v>0</v>
      </c>
      <c r="AA27" s="1">
        <f t="shared" ref="AA27:AB30" si="12">Q27+S27+U27+W27+Y27</f>
        <v>86540</v>
      </c>
      <c r="AB27" s="12">
        <f t="shared" si="12"/>
        <v>0</v>
      </c>
      <c r="AC27" s="13">
        <f>AA27+AB27</f>
        <v>86540</v>
      </c>
      <c r="AE27" s="3" t="s">
        <v>12</v>
      </c>
      <c r="AF27" s="2">
        <f t="shared" ref="AF27:AR30" si="13">IFERROR(B27/Q27, "N.A.")</f>
        <v>5410.6984886886312</v>
      </c>
      <c r="AG27" s="2" t="str">
        <f t="shared" si="13"/>
        <v>N.A.</v>
      </c>
      <c r="AH27" s="2">
        <f t="shared" si="13"/>
        <v>5070.2101352772079</v>
      </c>
      <c r="AI27" s="2" t="str">
        <f t="shared" si="13"/>
        <v>N.A.</v>
      </c>
      <c r="AJ27" s="2">
        <f t="shared" si="13"/>
        <v>7404.752743928786</v>
      </c>
      <c r="AK27" s="2" t="str">
        <f t="shared" si="13"/>
        <v>N.A.</v>
      </c>
      <c r="AL27" s="2">
        <f t="shared" si="13"/>
        <v>4621.25395825128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5179.93104922579</v>
      </c>
      <c r="AQ27" s="16" t="str">
        <f t="shared" si="13"/>
        <v>N.A.</v>
      </c>
      <c r="AR27" s="13">
        <f t="shared" si="13"/>
        <v>5179.93104922579</v>
      </c>
    </row>
    <row r="28" spans="1:44" ht="15" customHeight="1" thickBot="1" x14ac:dyDescent="0.3">
      <c r="A28" s="3" t="s">
        <v>13</v>
      </c>
      <c r="B28" s="2">
        <v>7507793.0000000009</v>
      </c>
      <c r="C28" s="2">
        <v>3462350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7507793.0000000009</v>
      </c>
      <c r="M28" s="12">
        <f t="shared" si="11"/>
        <v>3462350</v>
      </c>
      <c r="N28" s="13">
        <f>L28+M28</f>
        <v>10970143</v>
      </c>
      <c r="P28" s="3" t="s">
        <v>13</v>
      </c>
      <c r="Q28" s="2">
        <v>2363</v>
      </c>
      <c r="R28" s="2">
        <v>737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2363</v>
      </c>
      <c r="AB28" s="12">
        <f t="shared" si="12"/>
        <v>737</v>
      </c>
      <c r="AC28" s="13">
        <f>AA28+AB28</f>
        <v>3100</v>
      </c>
      <c r="AE28" s="3" t="s">
        <v>13</v>
      </c>
      <c r="AF28" s="2">
        <f t="shared" si="13"/>
        <v>3177.2293694456203</v>
      </c>
      <c r="AG28" s="2">
        <f t="shared" si="13"/>
        <v>4697.8968792401629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3177.2293694456203</v>
      </c>
      <c r="AQ28" s="16">
        <f t="shared" si="13"/>
        <v>4697.8968792401629</v>
      </c>
      <c r="AR28" s="13">
        <f t="shared" si="13"/>
        <v>3538.7558064516129</v>
      </c>
    </row>
    <row r="29" spans="1:44" ht="15" customHeight="1" thickBot="1" x14ac:dyDescent="0.3">
      <c r="A29" s="3" t="s">
        <v>14</v>
      </c>
      <c r="B29" s="2">
        <v>228012329.99999976</v>
      </c>
      <c r="C29" s="2">
        <v>1002958476</v>
      </c>
      <c r="D29" s="2">
        <v>42128805</v>
      </c>
      <c r="E29" s="2">
        <v>22158961</v>
      </c>
      <c r="F29" s="2"/>
      <c r="G29" s="2">
        <v>246981089.99999994</v>
      </c>
      <c r="H29" s="2"/>
      <c r="I29" s="2">
        <v>50207694.000000007</v>
      </c>
      <c r="J29" s="2">
        <v>0</v>
      </c>
      <c r="K29" s="2"/>
      <c r="L29" s="1">
        <f t="shared" si="11"/>
        <v>270141134.99999976</v>
      </c>
      <c r="M29" s="12">
        <f t="shared" si="11"/>
        <v>1322306221</v>
      </c>
      <c r="N29" s="13">
        <f>L29+M29</f>
        <v>1592447355.9999998</v>
      </c>
      <c r="P29" s="3" t="s">
        <v>14</v>
      </c>
      <c r="Q29" s="2">
        <v>44711</v>
      </c>
      <c r="R29" s="2">
        <v>158864</v>
      </c>
      <c r="S29" s="2">
        <v>7695</v>
      </c>
      <c r="T29" s="2">
        <v>3878</v>
      </c>
      <c r="U29" s="2">
        <v>0</v>
      </c>
      <c r="V29" s="2">
        <v>15724</v>
      </c>
      <c r="W29" s="2">
        <v>0</v>
      </c>
      <c r="X29" s="2">
        <v>9816</v>
      </c>
      <c r="Y29" s="2">
        <v>4598</v>
      </c>
      <c r="Z29" s="2">
        <v>0</v>
      </c>
      <c r="AA29" s="1">
        <f t="shared" si="12"/>
        <v>57004</v>
      </c>
      <c r="AB29" s="12">
        <f t="shared" si="12"/>
        <v>188282</v>
      </c>
      <c r="AC29" s="13">
        <f>AA29+AB29</f>
        <v>245286</v>
      </c>
      <c r="AE29" s="3" t="s">
        <v>14</v>
      </c>
      <c r="AF29" s="2">
        <f t="shared" si="13"/>
        <v>5099.6920220974653</v>
      </c>
      <c r="AG29" s="2">
        <f t="shared" si="13"/>
        <v>6313.3150115822336</v>
      </c>
      <c r="AH29" s="2">
        <f t="shared" si="13"/>
        <v>5474.8284600389861</v>
      </c>
      <c r="AI29" s="2">
        <f t="shared" si="13"/>
        <v>5714.0177926766373</v>
      </c>
      <c r="AJ29" s="2" t="str">
        <f t="shared" si="13"/>
        <v>N.A.</v>
      </c>
      <c r="AK29" s="2">
        <f t="shared" si="13"/>
        <v>15707.268506741284</v>
      </c>
      <c r="AL29" s="2" t="str">
        <f t="shared" si="13"/>
        <v>N.A.</v>
      </c>
      <c r="AM29" s="2">
        <f t="shared" si="13"/>
        <v>5114.8832518337413</v>
      </c>
      <c r="AN29" s="2">
        <f t="shared" si="13"/>
        <v>0</v>
      </c>
      <c r="AO29" s="2" t="str">
        <f t="shared" si="13"/>
        <v>N.A.</v>
      </c>
      <c r="AP29" s="15">
        <f t="shared" si="13"/>
        <v>4738.9855975019254</v>
      </c>
      <c r="AQ29" s="16">
        <f t="shared" si="13"/>
        <v>7023.0092149010525</v>
      </c>
      <c r="AR29" s="13">
        <f t="shared" si="13"/>
        <v>6492.2064691829119</v>
      </c>
    </row>
    <row r="30" spans="1:44" ht="15" customHeight="1" thickBot="1" x14ac:dyDescent="0.3">
      <c r="A30" s="3" t="s">
        <v>15</v>
      </c>
      <c r="B30" s="2">
        <v>10880088.000000002</v>
      </c>
      <c r="C30" s="2">
        <v>1022370</v>
      </c>
      <c r="D30" s="2">
        <v>3938390</v>
      </c>
      <c r="E30" s="2">
        <v>807970.00000000012</v>
      </c>
      <c r="F30" s="2"/>
      <c r="G30" s="2">
        <v>18208533.000000004</v>
      </c>
      <c r="H30" s="2">
        <v>13153237.999999994</v>
      </c>
      <c r="I30" s="2"/>
      <c r="J30" s="2">
        <v>0</v>
      </c>
      <c r="K30" s="2"/>
      <c r="L30" s="1">
        <f t="shared" si="11"/>
        <v>27971715.999999996</v>
      </c>
      <c r="M30" s="12">
        <f t="shared" si="11"/>
        <v>20038873.000000004</v>
      </c>
      <c r="N30" s="13">
        <f>L30+M30</f>
        <v>48010589</v>
      </c>
      <c r="P30" s="3" t="s">
        <v>15</v>
      </c>
      <c r="Q30" s="2">
        <v>5162</v>
      </c>
      <c r="R30" s="2">
        <v>371</v>
      </c>
      <c r="S30" s="2">
        <v>1281</v>
      </c>
      <c r="T30" s="2">
        <v>290</v>
      </c>
      <c r="U30" s="2">
        <v>0</v>
      </c>
      <c r="V30" s="2">
        <v>3171</v>
      </c>
      <c r="W30" s="2">
        <v>12070</v>
      </c>
      <c r="X30" s="2">
        <v>0</v>
      </c>
      <c r="Y30" s="2">
        <v>4463</v>
      </c>
      <c r="Z30" s="2">
        <v>0</v>
      </c>
      <c r="AA30" s="1">
        <f t="shared" si="12"/>
        <v>22976</v>
      </c>
      <c r="AB30" s="12">
        <f t="shared" si="12"/>
        <v>3832</v>
      </c>
      <c r="AC30" s="18">
        <f>AA30+AB30</f>
        <v>26808</v>
      </c>
      <c r="AE30" s="3" t="s">
        <v>15</v>
      </c>
      <c r="AF30" s="2">
        <f t="shared" si="13"/>
        <v>2107.7272375048433</v>
      </c>
      <c r="AG30" s="2">
        <f t="shared" si="13"/>
        <v>2755.7142857142858</v>
      </c>
      <c r="AH30" s="2">
        <f t="shared" si="13"/>
        <v>3074.4652615144419</v>
      </c>
      <c r="AI30" s="2">
        <f t="shared" si="13"/>
        <v>2786.1034482758623</v>
      </c>
      <c r="AJ30" s="2" t="str">
        <f t="shared" si="13"/>
        <v>N.A.</v>
      </c>
      <c r="AK30" s="2">
        <f t="shared" si="13"/>
        <v>5742.2052980132466</v>
      </c>
      <c r="AL30" s="2">
        <f t="shared" si="13"/>
        <v>1089.7463131731561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1217.4319289693592</v>
      </c>
      <c r="AQ30" s="16">
        <f t="shared" si="13"/>
        <v>5229.3509916492703</v>
      </c>
      <c r="AR30" s="13">
        <f t="shared" si="13"/>
        <v>1790.9052894658312</v>
      </c>
    </row>
    <row r="31" spans="1:44" ht="15" customHeight="1" thickBot="1" x14ac:dyDescent="0.3">
      <c r="A31" s="4" t="s">
        <v>16</v>
      </c>
      <c r="B31" s="2">
        <v>419320723.99999994</v>
      </c>
      <c r="C31" s="2">
        <v>1007443195.9999999</v>
      </c>
      <c r="D31" s="2">
        <v>118403883.00000001</v>
      </c>
      <c r="E31" s="2">
        <v>22966930.999999996</v>
      </c>
      <c r="F31" s="2">
        <v>85680393.999999985</v>
      </c>
      <c r="G31" s="2">
        <v>265189623.00000006</v>
      </c>
      <c r="H31" s="2">
        <v>130486875.99999997</v>
      </c>
      <c r="I31" s="2">
        <v>50207694.000000007</v>
      </c>
      <c r="J31" s="2">
        <v>0</v>
      </c>
      <c r="K31" s="2"/>
      <c r="L31" s="1">
        <f t="shared" ref="L31" si="14">B31+D31+F31+H31+J31</f>
        <v>753891877</v>
      </c>
      <c r="M31" s="12">
        <f t="shared" ref="M31" si="15">C31+E31+G31+I31+K31</f>
        <v>1345807444</v>
      </c>
      <c r="N31" s="18">
        <f>L31+M31</f>
        <v>2099699321</v>
      </c>
      <c r="P31" s="4" t="s">
        <v>16</v>
      </c>
      <c r="Q31" s="2">
        <v>84195</v>
      </c>
      <c r="R31" s="2">
        <v>159972</v>
      </c>
      <c r="S31" s="2">
        <v>23243</v>
      </c>
      <c r="T31" s="2">
        <v>4168</v>
      </c>
      <c r="U31" s="2">
        <v>11571</v>
      </c>
      <c r="V31" s="2">
        <v>18895</v>
      </c>
      <c r="W31" s="2">
        <v>37460</v>
      </c>
      <c r="X31" s="2">
        <v>9816</v>
      </c>
      <c r="Y31" s="2">
        <v>12414</v>
      </c>
      <c r="Z31" s="2">
        <v>0</v>
      </c>
      <c r="AA31" s="1">
        <f t="shared" ref="AA31" si="16">Q31+S31+U31+W31+Y31</f>
        <v>168883</v>
      </c>
      <c r="AB31" s="12">
        <f t="shared" ref="AB31" si="17">R31+T31+V31+X31+Z31</f>
        <v>192851</v>
      </c>
      <c r="AC31" s="13">
        <f>AA31+AB31</f>
        <v>361734</v>
      </c>
      <c r="AE31" s="4" t="s">
        <v>16</v>
      </c>
      <c r="AF31" s="2">
        <f t="shared" ref="AF31:AO31" si="18">IFERROR(B31/Q31, "N.A.")</f>
        <v>4980.3518498723197</v>
      </c>
      <c r="AG31" s="2">
        <f t="shared" si="18"/>
        <v>6297.6220588603001</v>
      </c>
      <c r="AH31" s="2">
        <f t="shared" si="18"/>
        <v>5094.1738587961972</v>
      </c>
      <c r="AI31" s="2">
        <f t="shared" si="18"/>
        <v>5510.3001439539339</v>
      </c>
      <c r="AJ31" s="2">
        <f t="shared" si="18"/>
        <v>7404.752743928786</v>
      </c>
      <c r="AK31" s="2">
        <f t="shared" si="18"/>
        <v>14034.909923260126</v>
      </c>
      <c r="AL31" s="2">
        <f t="shared" si="18"/>
        <v>3483.3656166577675</v>
      </c>
      <c r="AM31" s="2">
        <f t="shared" si="18"/>
        <v>5114.8832518337413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4463.9891344895577</v>
      </c>
      <c r="AQ31" s="16">
        <f t="shared" ref="AQ31" si="20">IFERROR(M31/AB31, "N.A.")</f>
        <v>6978.4830983505399</v>
      </c>
      <c r="AR31" s="13">
        <f t="shared" ref="AR31" si="21">IFERROR(N31/AC31, "N.A.")</f>
        <v>5804.539581570989</v>
      </c>
    </row>
    <row r="32" spans="1:44" ht="15" customHeight="1" thickBot="1" x14ac:dyDescent="0.3">
      <c r="A32" s="5" t="s">
        <v>0</v>
      </c>
      <c r="B32" s="46">
        <f>B31+C31</f>
        <v>1426763919.9999998</v>
      </c>
      <c r="C32" s="47"/>
      <c r="D32" s="46">
        <f>D31+E31</f>
        <v>141370814</v>
      </c>
      <c r="E32" s="47"/>
      <c r="F32" s="46">
        <f>F31+G31</f>
        <v>350870017.00000006</v>
      </c>
      <c r="G32" s="47"/>
      <c r="H32" s="46">
        <f>H31+I31</f>
        <v>180694569.99999997</v>
      </c>
      <c r="I32" s="47"/>
      <c r="J32" s="46">
        <f>J31+K31</f>
        <v>0</v>
      </c>
      <c r="K32" s="47"/>
      <c r="L32" s="46">
        <f>L31+M31</f>
        <v>2099699321</v>
      </c>
      <c r="M32" s="50"/>
      <c r="N32" s="19">
        <f>B32+D32+F32+H32+J32</f>
        <v>2099699320.9999998</v>
      </c>
      <c r="P32" s="5" t="s">
        <v>0</v>
      </c>
      <c r="Q32" s="46">
        <f>Q31+R31</f>
        <v>244167</v>
      </c>
      <c r="R32" s="47"/>
      <c r="S32" s="46">
        <f>S31+T31</f>
        <v>27411</v>
      </c>
      <c r="T32" s="47"/>
      <c r="U32" s="46">
        <f>U31+V31</f>
        <v>30466</v>
      </c>
      <c r="V32" s="47"/>
      <c r="W32" s="46">
        <f>W31+X31</f>
        <v>47276</v>
      </c>
      <c r="X32" s="47"/>
      <c r="Y32" s="46">
        <f>Y31+Z31</f>
        <v>12414</v>
      </c>
      <c r="Z32" s="47"/>
      <c r="AA32" s="46">
        <f>AA31+AB31</f>
        <v>361734</v>
      </c>
      <c r="AB32" s="47"/>
      <c r="AC32" s="20">
        <f>Q32+S32+U32+W32+Y32</f>
        <v>361734</v>
      </c>
      <c r="AE32" s="5" t="s">
        <v>0</v>
      </c>
      <c r="AF32" s="48">
        <f>IFERROR(B32/Q32,"N.A.")</f>
        <v>5843.3937428071758</v>
      </c>
      <c r="AG32" s="49"/>
      <c r="AH32" s="48">
        <f>IFERROR(D32/S32,"N.A.")</f>
        <v>5157.4482507022731</v>
      </c>
      <c r="AI32" s="49"/>
      <c r="AJ32" s="48">
        <f>IFERROR(F32/U32,"N.A.")</f>
        <v>11516.773353902714</v>
      </c>
      <c r="AK32" s="49"/>
      <c r="AL32" s="48">
        <f>IFERROR(H32/W32,"N.A.")</f>
        <v>3822.1205262712574</v>
      </c>
      <c r="AM32" s="49"/>
      <c r="AN32" s="48">
        <f>IFERROR(J32/Y32,"N.A.")</f>
        <v>0</v>
      </c>
      <c r="AO32" s="49"/>
      <c r="AP32" s="48">
        <f>IFERROR(L32/AA32,"N.A.")</f>
        <v>5804.539581570989</v>
      </c>
      <c r="AQ32" s="49"/>
      <c r="AR32" s="17">
        <f>IFERROR(N32/AC32, "N.A.")</f>
        <v>5804.539581570988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20092804.999999989</v>
      </c>
      <c r="C39" s="2"/>
      <c r="D39" s="2">
        <v>1180010</v>
      </c>
      <c r="E39" s="2"/>
      <c r="F39" s="2">
        <v>15319678</v>
      </c>
      <c r="G39" s="2"/>
      <c r="H39" s="2">
        <v>78634250.000000015</v>
      </c>
      <c r="I39" s="2"/>
      <c r="J39" s="2">
        <v>0</v>
      </c>
      <c r="K39" s="2"/>
      <c r="L39" s="1">
        <f t="shared" ref="L39:M42" si="22">B39+D39+F39+H39+J39</f>
        <v>115226743</v>
      </c>
      <c r="M39" s="12">
        <f t="shared" si="22"/>
        <v>0</v>
      </c>
      <c r="N39" s="13">
        <f>L39+M39</f>
        <v>115226743</v>
      </c>
      <c r="P39" s="3" t="s">
        <v>12</v>
      </c>
      <c r="Q39" s="2">
        <v>7905</v>
      </c>
      <c r="R39" s="2">
        <v>0</v>
      </c>
      <c r="S39" s="2">
        <v>761</v>
      </c>
      <c r="T39" s="2">
        <v>0</v>
      </c>
      <c r="U39" s="2">
        <v>3051</v>
      </c>
      <c r="V39" s="2">
        <v>0</v>
      </c>
      <c r="W39" s="2">
        <v>39687</v>
      </c>
      <c r="X39" s="2">
        <v>0</v>
      </c>
      <c r="Y39" s="2">
        <v>7263</v>
      </c>
      <c r="Z39" s="2">
        <v>0</v>
      </c>
      <c r="AA39" s="1">
        <f t="shared" ref="AA39:AB42" si="23">Q39+S39+U39+W39+Y39</f>
        <v>58667</v>
      </c>
      <c r="AB39" s="12">
        <f t="shared" si="23"/>
        <v>0</v>
      </c>
      <c r="AC39" s="13">
        <f>AA39+AB39</f>
        <v>58667</v>
      </c>
      <c r="AE39" s="3" t="s">
        <v>12</v>
      </c>
      <c r="AF39" s="2">
        <f t="shared" ref="AF39:AR42" si="24">IFERROR(B39/Q39, "N.A.")</f>
        <v>2541.7843137254886</v>
      </c>
      <c r="AG39" s="2" t="str">
        <f t="shared" si="24"/>
        <v>N.A.</v>
      </c>
      <c r="AH39" s="2">
        <f t="shared" si="24"/>
        <v>1550.6044678055191</v>
      </c>
      <c r="AI39" s="2" t="str">
        <f t="shared" si="24"/>
        <v>N.A.</v>
      </c>
      <c r="AJ39" s="2">
        <f t="shared" si="24"/>
        <v>5021.1989511635529</v>
      </c>
      <c r="AK39" s="2" t="str">
        <f t="shared" si="24"/>
        <v>N.A.</v>
      </c>
      <c r="AL39" s="2">
        <f t="shared" si="24"/>
        <v>1981.3603950915922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1964.0810506758485</v>
      </c>
      <c r="AQ39" s="16" t="str">
        <f t="shared" si="24"/>
        <v>N.A.</v>
      </c>
      <c r="AR39" s="13">
        <f t="shared" si="24"/>
        <v>1964.0810506758485</v>
      </c>
    </row>
    <row r="40" spans="1:44" ht="15" customHeight="1" thickBot="1" x14ac:dyDescent="0.3">
      <c r="A40" s="3" t="s">
        <v>13</v>
      </c>
      <c r="B40" s="2">
        <v>45643370</v>
      </c>
      <c r="C40" s="2">
        <v>5579572.9999999991</v>
      </c>
      <c r="D40" s="2">
        <v>213237</v>
      </c>
      <c r="E40" s="2"/>
      <c r="F40" s="2"/>
      <c r="G40" s="2"/>
      <c r="H40" s="2"/>
      <c r="I40" s="2"/>
      <c r="J40" s="2"/>
      <c r="K40" s="2"/>
      <c r="L40" s="1">
        <f t="shared" si="22"/>
        <v>45856607</v>
      </c>
      <c r="M40" s="12">
        <f t="shared" si="22"/>
        <v>5579572.9999999991</v>
      </c>
      <c r="N40" s="13">
        <f>L40+M40</f>
        <v>51436180</v>
      </c>
      <c r="P40" s="3" t="s">
        <v>13</v>
      </c>
      <c r="Q40" s="2">
        <v>17030</v>
      </c>
      <c r="R40" s="2">
        <v>2477</v>
      </c>
      <c r="S40" s="2">
        <v>338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17368</v>
      </c>
      <c r="AB40" s="12">
        <f t="shared" si="23"/>
        <v>2477</v>
      </c>
      <c r="AC40" s="13">
        <f>AA40+AB40</f>
        <v>19845</v>
      </c>
      <c r="AE40" s="3" t="s">
        <v>13</v>
      </c>
      <c r="AF40" s="2">
        <f t="shared" si="24"/>
        <v>2680.1743981209629</v>
      </c>
      <c r="AG40" s="2">
        <f t="shared" si="24"/>
        <v>2252.5526846992325</v>
      </c>
      <c r="AH40" s="2">
        <f t="shared" si="24"/>
        <v>630.87869822485209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2640.2928949792722</v>
      </c>
      <c r="AQ40" s="16">
        <f t="shared" si="24"/>
        <v>2252.5526846992325</v>
      </c>
      <c r="AR40" s="13">
        <f t="shared" si="24"/>
        <v>2591.8961955152431</v>
      </c>
    </row>
    <row r="41" spans="1:44" ht="15" customHeight="1" thickBot="1" x14ac:dyDescent="0.3">
      <c r="A41" s="3" t="s">
        <v>14</v>
      </c>
      <c r="B41" s="2">
        <v>112118025.99999999</v>
      </c>
      <c r="C41" s="2">
        <v>483024441.00000024</v>
      </c>
      <c r="D41" s="2">
        <v>17577529.999999996</v>
      </c>
      <c r="E41" s="2">
        <v>7776909.9999999981</v>
      </c>
      <c r="F41" s="2"/>
      <c r="G41" s="2">
        <v>53070030</v>
      </c>
      <c r="H41" s="2"/>
      <c r="I41" s="2">
        <v>38288290.000000007</v>
      </c>
      <c r="J41" s="2">
        <v>0</v>
      </c>
      <c r="K41" s="2"/>
      <c r="L41" s="1">
        <f t="shared" si="22"/>
        <v>129695555.99999999</v>
      </c>
      <c r="M41" s="12">
        <f t="shared" si="22"/>
        <v>582159671.00000024</v>
      </c>
      <c r="N41" s="13">
        <f>L41+M41</f>
        <v>711855227.00000024</v>
      </c>
      <c r="P41" s="3" t="s">
        <v>14</v>
      </c>
      <c r="Q41" s="2">
        <v>30314</v>
      </c>
      <c r="R41" s="2">
        <v>85884</v>
      </c>
      <c r="S41" s="2">
        <v>2942</v>
      </c>
      <c r="T41" s="2">
        <v>1573</v>
      </c>
      <c r="U41" s="2">
        <v>0</v>
      </c>
      <c r="V41" s="2">
        <v>6764</v>
      </c>
      <c r="W41" s="2">
        <v>0</v>
      </c>
      <c r="X41" s="2">
        <v>6704</v>
      </c>
      <c r="Y41" s="2">
        <v>9404</v>
      </c>
      <c r="Z41" s="2">
        <v>0</v>
      </c>
      <c r="AA41" s="1">
        <f t="shared" si="23"/>
        <v>42660</v>
      </c>
      <c r="AB41" s="12">
        <f t="shared" si="23"/>
        <v>100925</v>
      </c>
      <c r="AC41" s="13">
        <f>AA41+AB41</f>
        <v>143585</v>
      </c>
      <c r="AE41" s="3" t="s">
        <v>14</v>
      </c>
      <c r="AF41" s="2">
        <f t="shared" si="24"/>
        <v>3698.5559807349737</v>
      </c>
      <c r="AG41" s="2">
        <f t="shared" si="24"/>
        <v>5624.1493293279336</v>
      </c>
      <c r="AH41" s="2">
        <f t="shared" si="24"/>
        <v>5974.6872875594818</v>
      </c>
      <c r="AI41" s="2">
        <f t="shared" si="24"/>
        <v>4943.9987285441821</v>
      </c>
      <c r="AJ41" s="2" t="str">
        <f t="shared" si="24"/>
        <v>N.A.</v>
      </c>
      <c r="AK41" s="2">
        <f t="shared" si="24"/>
        <v>7845.9535777646361</v>
      </c>
      <c r="AL41" s="2" t="str">
        <f t="shared" si="24"/>
        <v>N.A.</v>
      </c>
      <c r="AM41" s="2">
        <f t="shared" si="24"/>
        <v>5711.2604415274473</v>
      </c>
      <c r="AN41" s="2">
        <f t="shared" si="24"/>
        <v>0</v>
      </c>
      <c r="AO41" s="2" t="str">
        <f t="shared" si="24"/>
        <v>N.A.</v>
      </c>
      <c r="AP41" s="15">
        <f t="shared" si="24"/>
        <v>3040.214627285513</v>
      </c>
      <c r="AQ41" s="16">
        <f t="shared" si="24"/>
        <v>5768.2404855090435</v>
      </c>
      <c r="AR41" s="13">
        <f t="shared" si="24"/>
        <v>4957.7269700874067</v>
      </c>
    </row>
    <row r="42" spans="1:44" ht="15" customHeight="1" thickBot="1" x14ac:dyDescent="0.3">
      <c r="A42" s="3" t="s">
        <v>15</v>
      </c>
      <c r="B42" s="2">
        <v>369026</v>
      </c>
      <c r="C42" s="2">
        <v>547940</v>
      </c>
      <c r="D42" s="2">
        <v>428280</v>
      </c>
      <c r="E42" s="2"/>
      <c r="F42" s="2"/>
      <c r="G42" s="2"/>
      <c r="H42" s="2">
        <v>1035068</v>
      </c>
      <c r="I42" s="2"/>
      <c r="J42" s="2">
        <v>0</v>
      </c>
      <c r="K42" s="2"/>
      <c r="L42" s="1">
        <f t="shared" si="22"/>
        <v>1832374</v>
      </c>
      <c r="M42" s="12">
        <f t="shared" si="22"/>
        <v>547940</v>
      </c>
      <c r="N42" s="13">
        <f>L42+M42</f>
        <v>2380314</v>
      </c>
      <c r="P42" s="3" t="s">
        <v>15</v>
      </c>
      <c r="Q42" s="2">
        <v>172</v>
      </c>
      <c r="R42" s="2">
        <v>213</v>
      </c>
      <c r="S42" s="2">
        <v>166</v>
      </c>
      <c r="T42" s="2">
        <v>0</v>
      </c>
      <c r="U42" s="2">
        <v>0</v>
      </c>
      <c r="V42" s="2">
        <v>0</v>
      </c>
      <c r="W42" s="2">
        <v>1038</v>
      </c>
      <c r="X42" s="2">
        <v>0</v>
      </c>
      <c r="Y42" s="2">
        <v>1731</v>
      </c>
      <c r="Z42" s="2">
        <v>0</v>
      </c>
      <c r="AA42" s="1">
        <f t="shared" si="23"/>
        <v>3107</v>
      </c>
      <c r="AB42" s="12">
        <f t="shared" si="23"/>
        <v>213</v>
      </c>
      <c r="AC42" s="13">
        <f>AA42+AB42</f>
        <v>3320</v>
      </c>
      <c r="AE42" s="3" t="s">
        <v>15</v>
      </c>
      <c r="AF42" s="2">
        <f t="shared" si="24"/>
        <v>2145.5</v>
      </c>
      <c r="AG42" s="2">
        <f t="shared" si="24"/>
        <v>2572.4882629107983</v>
      </c>
      <c r="AH42" s="2">
        <f t="shared" si="24"/>
        <v>2580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997.17533718689788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589.75667846797558</v>
      </c>
      <c r="AQ42" s="16">
        <f t="shared" si="24"/>
        <v>2572.4882629107983</v>
      </c>
      <c r="AR42" s="13">
        <f t="shared" si="24"/>
        <v>716.96204819277114</v>
      </c>
    </row>
    <row r="43" spans="1:44" ht="15" customHeight="1" thickBot="1" x14ac:dyDescent="0.3">
      <c r="A43" s="4" t="s">
        <v>16</v>
      </c>
      <c r="B43" s="2">
        <v>178223227.00000003</v>
      </c>
      <c r="C43" s="2">
        <v>489151954.00000036</v>
      </c>
      <c r="D43" s="2">
        <v>19399057</v>
      </c>
      <c r="E43" s="2">
        <v>7776909.9999999981</v>
      </c>
      <c r="F43" s="2">
        <v>15319678</v>
      </c>
      <c r="G43" s="2">
        <v>53070030</v>
      </c>
      <c r="H43" s="2">
        <v>79669318.00000006</v>
      </c>
      <c r="I43" s="2">
        <v>38288290.000000007</v>
      </c>
      <c r="J43" s="2">
        <v>0</v>
      </c>
      <c r="K43" s="2"/>
      <c r="L43" s="1">
        <f t="shared" ref="L43" si="25">B43+D43+F43+H43+J43</f>
        <v>292611280.00000012</v>
      </c>
      <c r="M43" s="12">
        <f t="shared" ref="M43" si="26">C43+E43+G43+I43+K43</f>
        <v>588287184.00000036</v>
      </c>
      <c r="N43" s="18">
        <f>L43+M43</f>
        <v>880898464.00000048</v>
      </c>
      <c r="P43" s="4" t="s">
        <v>16</v>
      </c>
      <c r="Q43" s="2">
        <v>55421</v>
      </c>
      <c r="R43" s="2">
        <v>88574</v>
      </c>
      <c r="S43" s="2">
        <v>4207</v>
      </c>
      <c r="T43" s="2">
        <v>1573</v>
      </c>
      <c r="U43" s="2">
        <v>3051</v>
      </c>
      <c r="V43" s="2">
        <v>6764</v>
      </c>
      <c r="W43" s="2">
        <v>40725</v>
      </c>
      <c r="X43" s="2">
        <v>6704</v>
      </c>
      <c r="Y43" s="2">
        <v>18398</v>
      </c>
      <c r="Z43" s="2">
        <v>0</v>
      </c>
      <c r="AA43" s="1">
        <f t="shared" ref="AA43" si="27">Q43+S43+U43+W43+Y43</f>
        <v>121802</v>
      </c>
      <c r="AB43" s="12">
        <f t="shared" ref="AB43" si="28">R43+T43+V43+X43+Z43</f>
        <v>103615</v>
      </c>
      <c r="AC43" s="18">
        <f>AA43+AB43</f>
        <v>225417</v>
      </c>
      <c r="AE43" s="4" t="s">
        <v>16</v>
      </c>
      <c r="AF43" s="2">
        <f t="shared" ref="AF43:AO43" si="29">IFERROR(B43/Q43, "N.A.")</f>
        <v>3215.8067699969333</v>
      </c>
      <c r="AG43" s="2">
        <f t="shared" si="29"/>
        <v>5522.5230202994144</v>
      </c>
      <c r="AH43" s="2">
        <f t="shared" si="29"/>
        <v>4611.137865462325</v>
      </c>
      <c r="AI43" s="2">
        <f t="shared" si="29"/>
        <v>4943.9987285441821</v>
      </c>
      <c r="AJ43" s="2">
        <f t="shared" si="29"/>
        <v>5021.1989511635529</v>
      </c>
      <c r="AK43" s="2">
        <f t="shared" si="29"/>
        <v>7845.9535777646361</v>
      </c>
      <c r="AL43" s="2">
        <f t="shared" si="29"/>
        <v>1956.2754573357902</v>
      </c>
      <c r="AM43" s="2">
        <f t="shared" si="29"/>
        <v>5711.2604415274473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2402.3520139242387</v>
      </c>
      <c r="AQ43" s="16">
        <f t="shared" ref="AQ43" si="31">IFERROR(M43/AB43, "N.A.")</f>
        <v>5677.6256719586963</v>
      </c>
      <c r="AR43" s="13">
        <f t="shared" ref="AR43" si="32">IFERROR(N43/AC43, "N.A.")</f>
        <v>3907.8617140677079</v>
      </c>
    </row>
    <row r="44" spans="1:44" ht="15" customHeight="1" thickBot="1" x14ac:dyDescent="0.3">
      <c r="A44" s="5" t="s">
        <v>0</v>
      </c>
      <c r="B44" s="46">
        <f>B43+C43</f>
        <v>667375181.00000036</v>
      </c>
      <c r="C44" s="47"/>
      <c r="D44" s="46">
        <f>D43+E43</f>
        <v>27175967</v>
      </c>
      <c r="E44" s="47"/>
      <c r="F44" s="46">
        <f>F43+G43</f>
        <v>68389708</v>
      </c>
      <c r="G44" s="47"/>
      <c r="H44" s="46">
        <f>H43+I43</f>
        <v>117957608.00000006</v>
      </c>
      <c r="I44" s="47"/>
      <c r="J44" s="46">
        <f>J43+K43</f>
        <v>0</v>
      </c>
      <c r="K44" s="47"/>
      <c r="L44" s="46">
        <f>L43+M43</f>
        <v>880898464.00000048</v>
      </c>
      <c r="M44" s="50"/>
      <c r="N44" s="19">
        <f>B44+D44+F44+H44+J44</f>
        <v>880898464.00000048</v>
      </c>
      <c r="P44" s="5" t="s">
        <v>0</v>
      </c>
      <c r="Q44" s="46">
        <f>Q43+R43</f>
        <v>143995</v>
      </c>
      <c r="R44" s="47"/>
      <c r="S44" s="46">
        <f>S43+T43</f>
        <v>5780</v>
      </c>
      <c r="T44" s="47"/>
      <c r="U44" s="46">
        <f>U43+V43</f>
        <v>9815</v>
      </c>
      <c r="V44" s="47"/>
      <c r="W44" s="46">
        <f>W43+X43</f>
        <v>47429</v>
      </c>
      <c r="X44" s="47"/>
      <c r="Y44" s="46">
        <f>Y43+Z43</f>
        <v>18398</v>
      </c>
      <c r="Z44" s="47"/>
      <c r="AA44" s="46">
        <f>AA43+AB43</f>
        <v>225417</v>
      </c>
      <c r="AB44" s="50"/>
      <c r="AC44" s="19">
        <f>Q44+S44+U44+W44+Y44</f>
        <v>225417</v>
      </c>
      <c r="AE44" s="5" t="s">
        <v>0</v>
      </c>
      <c r="AF44" s="48">
        <f>IFERROR(B44/Q44,"N.A.")</f>
        <v>4634.7107955137353</v>
      </c>
      <c r="AG44" s="49"/>
      <c r="AH44" s="48">
        <f>IFERROR(D44/S44,"N.A.")</f>
        <v>4701.7243944636675</v>
      </c>
      <c r="AI44" s="49"/>
      <c r="AJ44" s="48">
        <f>IFERROR(F44/U44,"N.A.")</f>
        <v>6967.8765155374431</v>
      </c>
      <c r="AK44" s="49"/>
      <c r="AL44" s="48">
        <f>IFERROR(H44/W44,"N.A.")</f>
        <v>2487.0355267874097</v>
      </c>
      <c r="AM44" s="49"/>
      <c r="AN44" s="48">
        <f>IFERROR(J44/Y44,"N.A.")</f>
        <v>0</v>
      </c>
      <c r="AO44" s="49"/>
      <c r="AP44" s="48">
        <f>IFERROR(L44/AA44,"N.A.")</f>
        <v>3907.8617140677079</v>
      </c>
      <c r="AQ44" s="49"/>
      <c r="AR44" s="17">
        <f>IFERROR(N44/AC44, "N.A.")</f>
        <v>3907.8617140677079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4010940</v>
      </c>
      <c r="C15" s="2"/>
      <c r="D15" s="2">
        <v>3357960</v>
      </c>
      <c r="E15" s="2"/>
      <c r="F15" s="2">
        <v>4441900</v>
      </c>
      <c r="G15" s="2"/>
      <c r="H15" s="2">
        <v>4202690</v>
      </c>
      <c r="I15" s="2"/>
      <c r="J15" s="2">
        <v>0</v>
      </c>
      <c r="K15" s="2"/>
      <c r="L15" s="1">
        <f t="shared" ref="L15:M18" si="0">B15+D15+F15+H15+J15</f>
        <v>16013490</v>
      </c>
      <c r="M15" s="12">
        <f t="shared" si="0"/>
        <v>0</v>
      </c>
      <c r="N15" s="13">
        <f>L15+M15</f>
        <v>16013490</v>
      </c>
      <c r="P15" s="3" t="s">
        <v>12</v>
      </c>
      <c r="Q15" s="2">
        <v>1284</v>
      </c>
      <c r="R15" s="2">
        <v>0</v>
      </c>
      <c r="S15" s="2">
        <v>622</v>
      </c>
      <c r="T15" s="2">
        <v>0</v>
      </c>
      <c r="U15" s="2">
        <v>817</v>
      </c>
      <c r="V15" s="2">
        <v>0</v>
      </c>
      <c r="W15" s="2">
        <v>3331</v>
      </c>
      <c r="X15" s="2">
        <v>0</v>
      </c>
      <c r="Y15" s="2">
        <v>654</v>
      </c>
      <c r="Z15" s="2">
        <v>0</v>
      </c>
      <c r="AA15" s="1">
        <f t="shared" ref="AA15:AB18" si="1">Q15+S15+U15+W15+Y15</f>
        <v>6708</v>
      </c>
      <c r="AB15" s="12">
        <f t="shared" si="1"/>
        <v>0</v>
      </c>
      <c r="AC15" s="13">
        <f>AA15+AB15</f>
        <v>6708</v>
      </c>
      <c r="AE15" s="3" t="s">
        <v>12</v>
      </c>
      <c r="AF15" s="2">
        <f t="shared" ref="AF15:AR18" si="2">IFERROR(B15/Q15, "N.A.")</f>
        <v>3123.7850467289718</v>
      </c>
      <c r="AG15" s="2" t="str">
        <f t="shared" si="2"/>
        <v>N.A.</v>
      </c>
      <c r="AH15" s="2">
        <f t="shared" si="2"/>
        <v>5398.6495176848875</v>
      </c>
      <c r="AI15" s="2" t="str">
        <f t="shared" si="2"/>
        <v>N.A.</v>
      </c>
      <c r="AJ15" s="2">
        <f t="shared" si="2"/>
        <v>5436.8421052631575</v>
      </c>
      <c r="AK15" s="2" t="str">
        <f t="shared" si="2"/>
        <v>N.A.</v>
      </c>
      <c r="AL15" s="2">
        <f t="shared" si="2"/>
        <v>1261.6901831281898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2387.222719141324</v>
      </c>
      <c r="AQ15" s="16" t="str">
        <f t="shared" si="2"/>
        <v>N.A.</v>
      </c>
      <c r="AR15" s="13">
        <f t="shared" si="2"/>
        <v>2387.222719141324</v>
      </c>
    </row>
    <row r="16" spans="1:44" ht="15" customHeight="1" thickBot="1" x14ac:dyDescent="0.3">
      <c r="A16" s="3" t="s">
        <v>13</v>
      </c>
      <c r="B16" s="2">
        <v>531356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531356</v>
      </c>
      <c r="M16" s="12">
        <f t="shared" si="0"/>
        <v>0</v>
      </c>
      <c r="N16" s="13">
        <f>L16+M16</f>
        <v>531356</v>
      </c>
      <c r="P16" s="3" t="s">
        <v>13</v>
      </c>
      <c r="Q16" s="2">
        <v>282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282</v>
      </c>
      <c r="AB16" s="12">
        <f t="shared" si="1"/>
        <v>0</v>
      </c>
      <c r="AC16" s="13">
        <f>AA16+AB16</f>
        <v>282</v>
      </c>
      <c r="AE16" s="3" t="s">
        <v>13</v>
      </c>
      <c r="AF16" s="2">
        <f t="shared" si="2"/>
        <v>1884.241134751773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1884.241134751773</v>
      </c>
      <c r="AQ16" s="16" t="str">
        <f t="shared" si="2"/>
        <v>N.A.</v>
      </c>
      <c r="AR16" s="13">
        <f t="shared" si="2"/>
        <v>1884.241134751773</v>
      </c>
    </row>
    <row r="17" spans="1:44" ht="15" customHeight="1" thickBot="1" x14ac:dyDescent="0.3">
      <c r="A17" s="3" t="s">
        <v>14</v>
      </c>
      <c r="B17" s="2">
        <v>11120563</v>
      </c>
      <c r="C17" s="2">
        <v>28947248.000000004</v>
      </c>
      <c r="D17" s="2">
        <v>877200</v>
      </c>
      <c r="E17" s="2"/>
      <c r="F17" s="2"/>
      <c r="G17" s="2">
        <v>3240400</v>
      </c>
      <c r="H17" s="2"/>
      <c r="I17" s="2">
        <v>4384400</v>
      </c>
      <c r="J17" s="2">
        <v>0</v>
      </c>
      <c r="K17" s="2"/>
      <c r="L17" s="1">
        <f t="shared" si="0"/>
        <v>11997763</v>
      </c>
      <c r="M17" s="12">
        <f t="shared" si="0"/>
        <v>36572048</v>
      </c>
      <c r="N17" s="13">
        <f>L17+M17</f>
        <v>48569811</v>
      </c>
      <c r="P17" s="3" t="s">
        <v>14</v>
      </c>
      <c r="Q17" s="2">
        <v>3411</v>
      </c>
      <c r="R17" s="2">
        <v>5459</v>
      </c>
      <c r="S17" s="2">
        <v>136</v>
      </c>
      <c r="T17" s="2">
        <v>0</v>
      </c>
      <c r="U17" s="2">
        <v>0</v>
      </c>
      <c r="V17" s="2">
        <v>722</v>
      </c>
      <c r="W17" s="2">
        <v>0</v>
      </c>
      <c r="X17" s="2">
        <v>730</v>
      </c>
      <c r="Y17" s="2">
        <v>869</v>
      </c>
      <c r="Z17" s="2">
        <v>0</v>
      </c>
      <c r="AA17" s="1">
        <f t="shared" si="1"/>
        <v>4416</v>
      </c>
      <c r="AB17" s="12">
        <f t="shared" si="1"/>
        <v>6911</v>
      </c>
      <c r="AC17" s="13">
        <f>AA17+AB17</f>
        <v>11327</v>
      </c>
      <c r="AE17" s="3" t="s">
        <v>14</v>
      </c>
      <c r="AF17" s="2">
        <f t="shared" si="2"/>
        <v>3260.2060979184989</v>
      </c>
      <c r="AG17" s="2">
        <f t="shared" si="2"/>
        <v>5302.6649569518231</v>
      </c>
      <c r="AH17" s="2">
        <f t="shared" si="2"/>
        <v>6450</v>
      </c>
      <c r="AI17" s="2" t="str">
        <f t="shared" si="2"/>
        <v>N.A.</v>
      </c>
      <c r="AJ17" s="2" t="str">
        <f t="shared" si="2"/>
        <v>N.A.</v>
      </c>
      <c r="AK17" s="2">
        <f t="shared" si="2"/>
        <v>4488.0886426592797</v>
      </c>
      <c r="AL17" s="2" t="str">
        <f t="shared" si="2"/>
        <v>N.A.</v>
      </c>
      <c r="AM17" s="2">
        <f t="shared" si="2"/>
        <v>6006.0273972602736</v>
      </c>
      <c r="AN17" s="2">
        <f t="shared" si="2"/>
        <v>0</v>
      </c>
      <c r="AO17" s="2" t="str">
        <f t="shared" si="2"/>
        <v>N.A.</v>
      </c>
      <c r="AP17" s="15">
        <f t="shared" si="2"/>
        <v>2716.8847373188405</v>
      </c>
      <c r="AQ17" s="16">
        <f t="shared" si="2"/>
        <v>5291.8605122268846</v>
      </c>
      <c r="AR17" s="13">
        <f t="shared" si="2"/>
        <v>4287.9677761101793</v>
      </c>
    </row>
    <row r="18" spans="1:44" ht="15" customHeight="1" thickBot="1" x14ac:dyDescent="0.3">
      <c r="A18" s="3" t="s">
        <v>15</v>
      </c>
      <c r="B18" s="2">
        <v>1120306</v>
      </c>
      <c r="C18" s="2">
        <v>730260</v>
      </c>
      <c r="D18" s="2">
        <v>58400</v>
      </c>
      <c r="E18" s="2"/>
      <c r="F18" s="2"/>
      <c r="G18" s="2">
        <v>895450</v>
      </c>
      <c r="H18" s="2">
        <v>1454867.0000000002</v>
      </c>
      <c r="I18" s="2"/>
      <c r="J18" s="2">
        <v>0</v>
      </c>
      <c r="K18" s="2"/>
      <c r="L18" s="1">
        <f t="shared" si="0"/>
        <v>2633573</v>
      </c>
      <c r="M18" s="12">
        <f t="shared" si="0"/>
        <v>1625710</v>
      </c>
      <c r="N18" s="13">
        <f>L18+M18</f>
        <v>4259283</v>
      </c>
      <c r="P18" s="3" t="s">
        <v>15</v>
      </c>
      <c r="Q18" s="2">
        <v>487</v>
      </c>
      <c r="R18" s="2">
        <v>266</v>
      </c>
      <c r="S18" s="2">
        <v>73</v>
      </c>
      <c r="T18" s="2">
        <v>0</v>
      </c>
      <c r="U18" s="2">
        <v>0</v>
      </c>
      <c r="V18" s="2">
        <v>425</v>
      </c>
      <c r="W18" s="2">
        <v>3350</v>
      </c>
      <c r="X18" s="2">
        <v>0</v>
      </c>
      <c r="Y18" s="2">
        <v>1264</v>
      </c>
      <c r="Z18" s="2">
        <v>0</v>
      </c>
      <c r="AA18" s="1">
        <f t="shared" si="1"/>
        <v>5174</v>
      </c>
      <c r="AB18" s="12">
        <f t="shared" si="1"/>
        <v>691</v>
      </c>
      <c r="AC18" s="18">
        <f>AA18+AB18</f>
        <v>5865</v>
      </c>
      <c r="AE18" s="3" t="s">
        <v>15</v>
      </c>
      <c r="AF18" s="2">
        <f t="shared" si="2"/>
        <v>2300.4229979466118</v>
      </c>
      <c r="AG18" s="2">
        <f t="shared" si="2"/>
        <v>2745.3383458646617</v>
      </c>
      <c r="AH18" s="2">
        <f t="shared" si="2"/>
        <v>800</v>
      </c>
      <c r="AI18" s="2" t="str">
        <f t="shared" si="2"/>
        <v>N.A.</v>
      </c>
      <c r="AJ18" s="2" t="str">
        <f t="shared" si="2"/>
        <v>N.A.</v>
      </c>
      <c r="AK18" s="2">
        <f t="shared" si="2"/>
        <v>2106.9411764705883</v>
      </c>
      <c r="AL18" s="2">
        <f t="shared" si="2"/>
        <v>434.28865671641796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509.00135291843833</v>
      </c>
      <c r="AQ18" s="16">
        <f t="shared" si="2"/>
        <v>2352.6917510853837</v>
      </c>
      <c r="AR18" s="13">
        <f t="shared" si="2"/>
        <v>726.22046035805624</v>
      </c>
    </row>
    <row r="19" spans="1:44" ht="15" customHeight="1" thickBot="1" x14ac:dyDescent="0.3">
      <c r="A19" s="4" t="s">
        <v>16</v>
      </c>
      <c r="B19" s="2">
        <v>16783165.000000004</v>
      </c>
      <c r="C19" s="2">
        <v>29677508</v>
      </c>
      <c r="D19" s="2">
        <v>4293559.9999999991</v>
      </c>
      <c r="E19" s="2"/>
      <c r="F19" s="2">
        <v>4441900</v>
      </c>
      <c r="G19" s="2">
        <v>4135850</v>
      </c>
      <c r="H19" s="2">
        <v>5657557</v>
      </c>
      <c r="I19" s="2">
        <v>4384400</v>
      </c>
      <c r="J19" s="2">
        <v>0</v>
      </c>
      <c r="K19" s="2"/>
      <c r="L19" s="1">
        <f t="shared" ref="L19" si="3">B19+D19+F19+H19+J19</f>
        <v>31176182.000000004</v>
      </c>
      <c r="M19" s="12">
        <f t="shared" ref="M19" si="4">C19+E19+G19+I19+K19</f>
        <v>38197758</v>
      </c>
      <c r="N19" s="18">
        <f>L19+M19</f>
        <v>69373940</v>
      </c>
      <c r="P19" s="4" t="s">
        <v>16</v>
      </c>
      <c r="Q19" s="2">
        <v>5464</v>
      </c>
      <c r="R19" s="2">
        <v>5725</v>
      </c>
      <c r="S19" s="2">
        <v>831</v>
      </c>
      <c r="T19" s="2">
        <v>0</v>
      </c>
      <c r="U19" s="2">
        <v>817</v>
      </c>
      <c r="V19" s="2">
        <v>1147</v>
      </c>
      <c r="W19" s="2">
        <v>6681</v>
      </c>
      <c r="X19" s="2">
        <v>730</v>
      </c>
      <c r="Y19" s="2">
        <v>2787</v>
      </c>
      <c r="Z19" s="2">
        <v>0</v>
      </c>
      <c r="AA19" s="1">
        <f t="shared" ref="AA19" si="5">Q19+S19+U19+W19+Y19</f>
        <v>16580</v>
      </c>
      <c r="AB19" s="12">
        <f t="shared" ref="AB19" si="6">R19+T19+V19+X19+Z19</f>
        <v>7602</v>
      </c>
      <c r="AC19" s="13">
        <f>AA19+AB19</f>
        <v>24182</v>
      </c>
      <c r="AE19" s="4" t="s">
        <v>16</v>
      </c>
      <c r="AF19" s="2">
        <f t="shared" ref="AF19:AO19" si="7">IFERROR(B19/Q19, "N.A.")</f>
        <v>3071.5894948755499</v>
      </c>
      <c r="AG19" s="2">
        <f t="shared" si="7"/>
        <v>5183.844192139738</v>
      </c>
      <c r="AH19" s="2">
        <f t="shared" si="7"/>
        <v>5166.7388688327301</v>
      </c>
      <c r="AI19" s="2" t="str">
        <f t="shared" si="7"/>
        <v>N.A.</v>
      </c>
      <c r="AJ19" s="2">
        <f t="shared" si="7"/>
        <v>5436.8421052631575</v>
      </c>
      <c r="AK19" s="2">
        <f t="shared" si="7"/>
        <v>3605.7977332170881</v>
      </c>
      <c r="AL19" s="2">
        <f t="shared" si="7"/>
        <v>846.81290226014073</v>
      </c>
      <c r="AM19" s="2">
        <f t="shared" si="7"/>
        <v>6006.0273972602736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1880.3487334137517</v>
      </c>
      <c r="AQ19" s="16">
        <f t="shared" ref="AQ19" si="9">IFERROR(M19/AB19, "N.A.")</f>
        <v>5024.6985003946329</v>
      </c>
      <c r="AR19" s="13">
        <f t="shared" ref="AR19" si="10">IFERROR(N19/AC19, "N.A.")</f>
        <v>2868.8255727400547</v>
      </c>
    </row>
    <row r="20" spans="1:44" ht="15" customHeight="1" thickBot="1" x14ac:dyDescent="0.3">
      <c r="A20" s="5" t="s">
        <v>0</v>
      </c>
      <c r="B20" s="46">
        <f>B19+C19</f>
        <v>46460673</v>
      </c>
      <c r="C20" s="47"/>
      <c r="D20" s="46">
        <f>D19+E19</f>
        <v>4293559.9999999991</v>
      </c>
      <c r="E20" s="47"/>
      <c r="F20" s="46">
        <f>F19+G19</f>
        <v>8577750</v>
      </c>
      <c r="G20" s="47"/>
      <c r="H20" s="46">
        <f>H19+I19</f>
        <v>10041957</v>
      </c>
      <c r="I20" s="47"/>
      <c r="J20" s="46">
        <f>J19+K19</f>
        <v>0</v>
      </c>
      <c r="K20" s="47"/>
      <c r="L20" s="46">
        <f>L19+M19</f>
        <v>69373940</v>
      </c>
      <c r="M20" s="50"/>
      <c r="N20" s="19">
        <f>B20+D20+F20+H20+J20</f>
        <v>69373940</v>
      </c>
      <c r="P20" s="5" t="s">
        <v>0</v>
      </c>
      <c r="Q20" s="46">
        <f>Q19+R19</f>
        <v>11189</v>
      </c>
      <c r="R20" s="47"/>
      <c r="S20" s="46">
        <f>S19+T19</f>
        <v>831</v>
      </c>
      <c r="T20" s="47"/>
      <c r="U20" s="46">
        <f>U19+V19</f>
        <v>1964</v>
      </c>
      <c r="V20" s="47"/>
      <c r="W20" s="46">
        <f>W19+X19</f>
        <v>7411</v>
      </c>
      <c r="X20" s="47"/>
      <c r="Y20" s="46">
        <f>Y19+Z19</f>
        <v>2787</v>
      </c>
      <c r="Z20" s="47"/>
      <c r="AA20" s="46">
        <f>AA19+AB19</f>
        <v>24182</v>
      </c>
      <c r="AB20" s="47"/>
      <c r="AC20" s="20">
        <f>Q20+S20+U20+W20+Y20</f>
        <v>24182</v>
      </c>
      <c r="AE20" s="5" t="s">
        <v>0</v>
      </c>
      <c r="AF20" s="48">
        <f>IFERROR(B20/Q20,"N.A.")</f>
        <v>4152.3525784252388</v>
      </c>
      <c r="AG20" s="49"/>
      <c r="AH20" s="48">
        <f>IFERROR(D20/S20,"N.A.")</f>
        <v>5166.7388688327301</v>
      </c>
      <c r="AI20" s="49"/>
      <c r="AJ20" s="48">
        <f>IFERROR(F20/U20,"N.A.")</f>
        <v>4367.4898167006113</v>
      </c>
      <c r="AK20" s="49"/>
      <c r="AL20" s="48">
        <f>IFERROR(H20/W20,"N.A.")</f>
        <v>1355.0070165969505</v>
      </c>
      <c r="AM20" s="49"/>
      <c r="AN20" s="48">
        <f>IFERROR(J20/Y20,"N.A.")</f>
        <v>0</v>
      </c>
      <c r="AO20" s="49"/>
      <c r="AP20" s="48">
        <f>IFERROR(L20/AA20,"N.A.")</f>
        <v>2868.8255727400547</v>
      </c>
      <c r="AQ20" s="49"/>
      <c r="AR20" s="17">
        <f>IFERROR(N20/AC20, "N.A.")</f>
        <v>2868.8255727400547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3602260</v>
      </c>
      <c r="C27" s="2"/>
      <c r="D27" s="2">
        <v>3357960</v>
      </c>
      <c r="E27" s="2"/>
      <c r="F27" s="2">
        <v>3919599.9999999995</v>
      </c>
      <c r="G27" s="2"/>
      <c r="H27" s="2">
        <v>515999.99999999994</v>
      </c>
      <c r="I27" s="2"/>
      <c r="J27" s="2">
        <v>0</v>
      </c>
      <c r="K27" s="2"/>
      <c r="L27" s="1">
        <f t="shared" ref="L27:M30" si="11">B27+D27+F27+H27+J27</f>
        <v>11395820</v>
      </c>
      <c r="M27" s="12">
        <f t="shared" si="11"/>
        <v>0</v>
      </c>
      <c r="N27" s="13">
        <f>L27+M27</f>
        <v>11395820</v>
      </c>
      <c r="P27" s="3" t="s">
        <v>12</v>
      </c>
      <c r="Q27" s="2">
        <v>897</v>
      </c>
      <c r="R27" s="2">
        <v>0</v>
      </c>
      <c r="S27" s="2">
        <v>622</v>
      </c>
      <c r="T27" s="2">
        <v>0</v>
      </c>
      <c r="U27" s="2">
        <v>624</v>
      </c>
      <c r="V27" s="2">
        <v>0</v>
      </c>
      <c r="W27" s="2">
        <v>216</v>
      </c>
      <c r="X27" s="2">
        <v>0</v>
      </c>
      <c r="Y27" s="2">
        <v>342</v>
      </c>
      <c r="Z27" s="2">
        <v>0</v>
      </c>
      <c r="AA27" s="1">
        <f t="shared" ref="AA27:AB30" si="12">Q27+S27+U27+W27+Y27</f>
        <v>2701</v>
      </c>
      <c r="AB27" s="12">
        <f t="shared" si="12"/>
        <v>0</v>
      </c>
      <c r="AC27" s="13">
        <f>AA27+AB27</f>
        <v>2701</v>
      </c>
      <c r="AE27" s="3" t="s">
        <v>12</v>
      </c>
      <c r="AF27" s="2">
        <f t="shared" ref="AF27:AR30" si="13">IFERROR(B27/Q27, "N.A.")</f>
        <v>4015.897435897436</v>
      </c>
      <c r="AG27" s="2" t="str">
        <f t="shared" si="13"/>
        <v>N.A.</v>
      </c>
      <c r="AH27" s="2">
        <f t="shared" si="13"/>
        <v>5398.6495176848875</v>
      </c>
      <c r="AI27" s="2" t="str">
        <f t="shared" si="13"/>
        <v>N.A.</v>
      </c>
      <c r="AJ27" s="2">
        <f t="shared" si="13"/>
        <v>6281.4102564102559</v>
      </c>
      <c r="AK27" s="2" t="str">
        <f t="shared" si="13"/>
        <v>N.A.</v>
      </c>
      <c r="AL27" s="2">
        <f t="shared" si="13"/>
        <v>2388.8888888888887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4219.1114402073308</v>
      </c>
      <c r="AQ27" s="16" t="str">
        <f t="shared" si="13"/>
        <v>N.A.</v>
      </c>
      <c r="AR27" s="13">
        <f t="shared" si="13"/>
        <v>4219.1114402073308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7394818</v>
      </c>
      <c r="C29" s="2">
        <v>14762223.999999998</v>
      </c>
      <c r="D29" s="2"/>
      <c r="E29" s="2"/>
      <c r="F29" s="2"/>
      <c r="G29" s="2">
        <v>1775199.9999999998</v>
      </c>
      <c r="H29" s="2"/>
      <c r="I29" s="2">
        <v>2624000</v>
      </c>
      <c r="J29" s="2">
        <v>0</v>
      </c>
      <c r="K29" s="2"/>
      <c r="L29" s="1">
        <f t="shared" si="11"/>
        <v>7394818</v>
      </c>
      <c r="M29" s="12">
        <f t="shared" si="11"/>
        <v>19161424</v>
      </c>
      <c r="N29" s="13">
        <f>L29+M29</f>
        <v>26556242</v>
      </c>
      <c r="P29" s="3" t="s">
        <v>14</v>
      </c>
      <c r="Q29" s="2">
        <v>1989</v>
      </c>
      <c r="R29" s="2">
        <v>3116</v>
      </c>
      <c r="S29" s="2">
        <v>0</v>
      </c>
      <c r="T29" s="2">
        <v>0</v>
      </c>
      <c r="U29" s="2">
        <v>0</v>
      </c>
      <c r="V29" s="2">
        <v>330</v>
      </c>
      <c r="W29" s="2">
        <v>0</v>
      </c>
      <c r="X29" s="2">
        <v>400</v>
      </c>
      <c r="Y29" s="2">
        <v>295</v>
      </c>
      <c r="Z29" s="2">
        <v>0</v>
      </c>
      <c r="AA29" s="1">
        <f t="shared" si="12"/>
        <v>2284</v>
      </c>
      <c r="AB29" s="12">
        <f t="shared" si="12"/>
        <v>3846</v>
      </c>
      <c r="AC29" s="13">
        <f>AA29+AB29</f>
        <v>6130</v>
      </c>
      <c r="AE29" s="3" t="s">
        <v>14</v>
      </c>
      <c r="AF29" s="2">
        <f t="shared" si="13"/>
        <v>3717.8572146807442</v>
      </c>
      <c r="AG29" s="2">
        <f t="shared" si="13"/>
        <v>4737.5558408215657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>
        <f t="shared" si="13"/>
        <v>5379.393939393939</v>
      </c>
      <c r="AL29" s="2" t="str">
        <f t="shared" si="13"/>
        <v>N.A.</v>
      </c>
      <c r="AM29" s="2">
        <f t="shared" si="13"/>
        <v>6560</v>
      </c>
      <c r="AN29" s="2">
        <f t="shared" si="13"/>
        <v>0</v>
      </c>
      <c r="AO29" s="2" t="str">
        <f t="shared" si="13"/>
        <v>N.A.</v>
      </c>
      <c r="AP29" s="15">
        <f t="shared" si="13"/>
        <v>3237.6611208406302</v>
      </c>
      <c r="AQ29" s="16">
        <f t="shared" si="13"/>
        <v>4982.169526781071</v>
      </c>
      <c r="AR29" s="13">
        <f t="shared" si="13"/>
        <v>4332.1765089722676</v>
      </c>
    </row>
    <row r="30" spans="1:44" ht="15" customHeight="1" thickBot="1" x14ac:dyDescent="0.3">
      <c r="A30" s="3" t="s">
        <v>15</v>
      </c>
      <c r="B30" s="2">
        <v>919840</v>
      </c>
      <c r="C30" s="2">
        <v>182320</v>
      </c>
      <c r="D30" s="2">
        <v>58400</v>
      </c>
      <c r="E30" s="2"/>
      <c r="F30" s="2"/>
      <c r="G30" s="2">
        <v>895450</v>
      </c>
      <c r="H30" s="2">
        <v>1454867.0000000002</v>
      </c>
      <c r="I30" s="2"/>
      <c r="J30" s="2">
        <v>0</v>
      </c>
      <c r="K30" s="2"/>
      <c r="L30" s="1">
        <f t="shared" si="11"/>
        <v>2433107</v>
      </c>
      <c r="M30" s="12">
        <f t="shared" si="11"/>
        <v>1077770</v>
      </c>
      <c r="N30" s="13">
        <f>L30+M30</f>
        <v>3510877</v>
      </c>
      <c r="P30" s="3" t="s">
        <v>15</v>
      </c>
      <c r="Q30" s="2">
        <v>413</v>
      </c>
      <c r="R30" s="2">
        <v>53</v>
      </c>
      <c r="S30" s="2">
        <v>73</v>
      </c>
      <c r="T30" s="2">
        <v>0</v>
      </c>
      <c r="U30" s="2">
        <v>0</v>
      </c>
      <c r="V30" s="2">
        <v>425</v>
      </c>
      <c r="W30" s="2">
        <v>3350</v>
      </c>
      <c r="X30" s="2">
        <v>0</v>
      </c>
      <c r="Y30" s="2">
        <v>1184</v>
      </c>
      <c r="Z30" s="2">
        <v>0</v>
      </c>
      <c r="AA30" s="1">
        <f t="shared" si="12"/>
        <v>5020</v>
      </c>
      <c r="AB30" s="12">
        <f t="shared" si="12"/>
        <v>478</v>
      </c>
      <c r="AC30" s="18">
        <f>AA30+AB30</f>
        <v>5498</v>
      </c>
      <c r="AE30" s="3" t="s">
        <v>15</v>
      </c>
      <c r="AF30" s="2">
        <f t="shared" si="13"/>
        <v>2227.2154963680387</v>
      </c>
      <c r="AG30" s="2">
        <f t="shared" si="13"/>
        <v>3440</v>
      </c>
      <c r="AH30" s="2">
        <f t="shared" si="13"/>
        <v>800</v>
      </c>
      <c r="AI30" s="2" t="str">
        <f t="shared" si="13"/>
        <v>N.A.</v>
      </c>
      <c r="AJ30" s="2" t="str">
        <f t="shared" si="13"/>
        <v>N.A.</v>
      </c>
      <c r="AK30" s="2">
        <f t="shared" si="13"/>
        <v>2106.9411764705883</v>
      </c>
      <c r="AL30" s="2">
        <f t="shared" si="13"/>
        <v>434.28865671641796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484.68266932270916</v>
      </c>
      <c r="AQ30" s="16">
        <f t="shared" si="13"/>
        <v>2254.7489539748954</v>
      </c>
      <c r="AR30" s="13">
        <f t="shared" si="13"/>
        <v>638.57348126591489</v>
      </c>
    </row>
    <row r="31" spans="1:44" ht="15" customHeight="1" thickBot="1" x14ac:dyDescent="0.3">
      <c r="A31" s="4" t="s">
        <v>16</v>
      </c>
      <c r="B31" s="2">
        <v>11916917.999999998</v>
      </c>
      <c r="C31" s="2">
        <v>14944544</v>
      </c>
      <c r="D31" s="2">
        <v>3416359.9999999995</v>
      </c>
      <c r="E31" s="2"/>
      <c r="F31" s="2">
        <v>3919599.9999999995</v>
      </c>
      <c r="G31" s="2">
        <v>2670650.0000000005</v>
      </c>
      <c r="H31" s="2">
        <v>1970867.0000000002</v>
      </c>
      <c r="I31" s="2">
        <v>2624000</v>
      </c>
      <c r="J31" s="2">
        <v>0</v>
      </c>
      <c r="K31" s="2"/>
      <c r="L31" s="1">
        <f t="shared" ref="L31" si="14">B31+D31+F31+H31+J31</f>
        <v>21223744.999999996</v>
      </c>
      <c r="M31" s="12">
        <f t="shared" ref="M31" si="15">C31+E31+G31+I31+K31</f>
        <v>20239194</v>
      </c>
      <c r="N31" s="18">
        <f>L31+M31</f>
        <v>41462939</v>
      </c>
      <c r="P31" s="4" t="s">
        <v>16</v>
      </c>
      <c r="Q31" s="2">
        <v>3299</v>
      </c>
      <c r="R31" s="2">
        <v>3169</v>
      </c>
      <c r="S31" s="2">
        <v>695</v>
      </c>
      <c r="T31" s="2">
        <v>0</v>
      </c>
      <c r="U31" s="2">
        <v>624</v>
      </c>
      <c r="V31" s="2">
        <v>755</v>
      </c>
      <c r="W31" s="2">
        <v>3566</v>
      </c>
      <c r="X31" s="2">
        <v>400</v>
      </c>
      <c r="Y31" s="2">
        <v>1821</v>
      </c>
      <c r="Z31" s="2">
        <v>0</v>
      </c>
      <c r="AA31" s="1">
        <f t="shared" ref="AA31" si="16">Q31+S31+U31+W31+Y31</f>
        <v>10005</v>
      </c>
      <c r="AB31" s="12">
        <f t="shared" ref="AB31" si="17">R31+T31+V31+X31+Z31</f>
        <v>4324</v>
      </c>
      <c r="AC31" s="13">
        <f>AA31+AB31</f>
        <v>14329</v>
      </c>
      <c r="AE31" s="4" t="s">
        <v>16</v>
      </c>
      <c r="AF31" s="2">
        <f t="shared" ref="AF31:AO31" si="18">IFERROR(B31/Q31, "N.A.")</f>
        <v>3612.2819036071533</v>
      </c>
      <c r="AG31" s="2">
        <f t="shared" si="18"/>
        <v>4715.8548437993059</v>
      </c>
      <c r="AH31" s="2">
        <f t="shared" si="18"/>
        <v>4915.6258992805751</v>
      </c>
      <c r="AI31" s="2" t="str">
        <f t="shared" si="18"/>
        <v>N.A.</v>
      </c>
      <c r="AJ31" s="2">
        <f t="shared" si="18"/>
        <v>6281.4102564102559</v>
      </c>
      <c r="AK31" s="2">
        <f t="shared" si="18"/>
        <v>3537.2847682119213</v>
      </c>
      <c r="AL31" s="2">
        <f t="shared" si="18"/>
        <v>552.68283791362876</v>
      </c>
      <c r="AM31" s="2">
        <f t="shared" si="18"/>
        <v>6560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2121.3138430784602</v>
      </c>
      <c r="AQ31" s="16">
        <f t="shared" ref="AQ31" si="20">IFERROR(M31/AB31, "N.A.")</f>
        <v>4680.6646623496763</v>
      </c>
      <c r="AR31" s="13">
        <f t="shared" ref="AR31" si="21">IFERROR(N31/AC31, "N.A.")</f>
        <v>2893.6380068392768</v>
      </c>
    </row>
    <row r="32" spans="1:44" ht="15" customHeight="1" thickBot="1" x14ac:dyDescent="0.3">
      <c r="A32" s="5" t="s">
        <v>0</v>
      </c>
      <c r="B32" s="46">
        <f>B31+C31</f>
        <v>26861462</v>
      </c>
      <c r="C32" s="47"/>
      <c r="D32" s="46">
        <f>D31+E31</f>
        <v>3416359.9999999995</v>
      </c>
      <c r="E32" s="47"/>
      <c r="F32" s="46">
        <f>F31+G31</f>
        <v>6590250</v>
      </c>
      <c r="G32" s="47"/>
      <c r="H32" s="46">
        <f>H31+I31</f>
        <v>4594867</v>
      </c>
      <c r="I32" s="47"/>
      <c r="J32" s="46">
        <f>J31+K31</f>
        <v>0</v>
      </c>
      <c r="K32" s="47"/>
      <c r="L32" s="46">
        <f>L31+M31</f>
        <v>41462939</v>
      </c>
      <c r="M32" s="50"/>
      <c r="N32" s="19">
        <f>B32+D32+F32+H32+J32</f>
        <v>41462939</v>
      </c>
      <c r="P32" s="5" t="s">
        <v>0</v>
      </c>
      <c r="Q32" s="46">
        <f>Q31+R31</f>
        <v>6468</v>
      </c>
      <c r="R32" s="47"/>
      <c r="S32" s="46">
        <f>S31+T31</f>
        <v>695</v>
      </c>
      <c r="T32" s="47"/>
      <c r="U32" s="46">
        <f>U31+V31</f>
        <v>1379</v>
      </c>
      <c r="V32" s="47"/>
      <c r="W32" s="46">
        <f>W31+X31</f>
        <v>3966</v>
      </c>
      <c r="X32" s="47"/>
      <c r="Y32" s="46">
        <f>Y31+Z31</f>
        <v>1821</v>
      </c>
      <c r="Z32" s="47"/>
      <c r="AA32" s="46">
        <f>AA31+AB31</f>
        <v>14329</v>
      </c>
      <c r="AB32" s="47"/>
      <c r="AC32" s="20">
        <f>Q32+S32+U32+W32+Y32</f>
        <v>14329</v>
      </c>
      <c r="AE32" s="5" t="s">
        <v>0</v>
      </c>
      <c r="AF32" s="48">
        <f>IFERROR(B32/Q32,"N.A.")</f>
        <v>4152.9780457637598</v>
      </c>
      <c r="AG32" s="49"/>
      <c r="AH32" s="48">
        <f>IFERROR(D32/S32,"N.A.")</f>
        <v>4915.6258992805751</v>
      </c>
      <c r="AI32" s="49"/>
      <c r="AJ32" s="48">
        <f>IFERROR(F32/U32,"N.A.")</f>
        <v>4779.0065264684554</v>
      </c>
      <c r="AK32" s="49"/>
      <c r="AL32" s="48">
        <f>IFERROR(H32/W32,"N.A.")</f>
        <v>1158.5645486636408</v>
      </c>
      <c r="AM32" s="49"/>
      <c r="AN32" s="48">
        <f>IFERROR(J32/Y32,"N.A.")</f>
        <v>0</v>
      </c>
      <c r="AO32" s="49"/>
      <c r="AP32" s="48">
        <f>IFERROR(L32/AA32,"N.A.")</f>
        <v>2893.6380068392768</v>
      </c>
      <c r="AQ32" s="49"/>
      <c r="AR32" s="17">
        <f>IFERROR(N32/AC32, "N.A.")</f>
        <v>2893.6380068392768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408680</v>
      </c>
      <c r="C39" s="2"/>
      <c r="D39" s="2"/>
      <c r="E39" s="2"/>
      <c r="F39" s="2">
        <v>522300.00000000006</v>
      </c>
      <c r="G39" s="2"/>
      <c r="H39" s="2">
        <v>3686689.9999999995</v>
      </c>
      <c r="I39" s="2"/>
      <c r="J39" s="2">
        <v>0</v>
      </c>
      <c r="K39" s="2"/>
      <c r="L39" s="1">
        <f t="shared" ref="L39:M42" si="22">B39+D39+F39+H39+J39</f>
        <v>4617670</v>
      </c>
      <c r="M39" s="12">
        <f t="shared" si="22"/>
        <v>0</v>
      </c>
      <c r="N39" s="13">
        <f>L39+M39</f>
        <v>4617670</v>
      </c>
      <c r="P39" s="3" t="s">
        <v>12</v>
      </c>
      <c r="Q39" s="2">
        <v>387</v>
      </c>
      <c r="R39" s="2">
        <v>0</v>
      </c>
      <c r="S39" s="2">
        <v>0</v>
      </c>
      <c r="T39" s="2">
        <v>0</v>
      </c>
      <c r="U39" s="2">
        <v>193</v>
      </c>
      <c r="V39" s="2">
        <v>0</v>
      </c>
      <c r="W39" s="2">
        <v>3115</v>
      </c>
      <c r="X39" s="2">
        <v>0</v>
      </c>
      <c r="Y39" s="2">
        <v>312</v>
      </c>
      <c r="Z39" s="2">
        <v>0</v>
      </c>
      <c r="AA39" s="1">
        <f t="shared" ref="AA39:AB42" si="23">Q39+S39+U39+W39+Y39</f>
        <v>4007</v>
      </c>
      <c r="AB39" s="12">
        <f t="shared" si="23"/>
        <v>0</v>
      </c>
      <c r="AC39" s="13">
        <f>AA39+AB39</f>
        <v>4007</v>
      </c>
      <c r="AE39" s="3" t="s">
        <v>12</v>
      </c>
      <c r="AF39" s="2">
        <f t="shared" ref="AF39:AR42" si="24">IFERROR(B39/Q39, "N.A.")</f>
        <v>1056.0206718346253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2706.2176165803112</v>
      </c>
      <c r="AK39" s="2" t="str">
        <f t="shared" si="24"/>
        <v>N.A.</v>
      </c>
      <c r="AL39" s="2">
        <f t="shared" si="24"/>
        <v>1183.5280898876404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1152.4007986024458</v>
      </c>
      <c r="AQ39" s="16" t="str">
        <f t="shared" si="24"/>
        <v>N.A.</v>
      </c>
      <c r="AR39" s="13">
        <f t="shared" si="24"/>
        <v>1152.4007986024458</v>
      </c>
    </row>
    <row r="40" spans="1:44" ht="15" customHeight="1" thickBot="1" x14ac:dyDescent="0.3">
      <c r="A40" s="3" t="s">
        <v>13</v>
      </c>
      <c r="B40" s="2">
        <v>531356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531356</v>
      </c>
      <c r="M40" s="12">
        <f t="shared" si="22"/>
        <v>0</v>
      </c>
      <c r="N40" s="13">
        <f>L40+M40</f>
        <v>531356</v>
      </c>
      <c r="P40" s="3" t="s">
        <v>13</v>
      </c>
      <c r="Q40" s="2">
        <v>282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282</v>
      </c>
      <c r="AB40" s="12">
        <f t="shared" si="23"/>
        <v>0</v>
      </c>
      <c r="AC40" s="13">
        <f>AA40+AB40</f>
        <v>282</v>
      </c>
      <c r="AE40" s="3" t="s">
        <v>13</v>
      </c>
      <c r="AF40" s="2">
        <f t="shared" si="24"/>
        <v>1884.241134751773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1884.241134751773</v>
      </c>
      <c r="AQ40" s="16" t="str">
        <f t="shared" si="24"/>
        <v>N.A.</v>
      </c>
      <c r="AR40" s="13">
        <f t="shared" si="24"/>
        <v>1884.241134751773</v>
      </c>
    </row>
    <row r="41" spans="1:44" ht="15" customHeight="1" thickBot="1" x14ac:dyDescent="0.3">
      <c r="A41" s="3" t="s">
        <v>14</v>
      </c>
      <c r="B41" s="2">
        <v>3725744.9999999995</v>
      </c>
      <c r="C41" s="2">
        <v>14185024.000000002</v>
      </c>
      <c r="D41" s="2">
        <v>877200</v>
      </c>
      <c r="E41" s="2"/>
      <c r="F41" s="2"/>
      <c r="G41" s="2">
        <v>1465200</v>
      </c>
      <c r="H41" s="2"/>
      <c r="I41" s="2">
        <v>1760400.0000000002</v>
      </c>
      <c r="J41" s="2">
        <v>0</v>
      </c>
      <c r="K41" s="2"/>
      <c r="L41" s="1">
        <f t="shared" si="22"/>
        <v>4602945</v>
      </c>
      <c r="M41" s="12">
        <f t="shared" si="22"/>
        <v>17410624.000000004</v>
      </c>
      <c r="N41" s="13">
        <f>L41+M41</f>
        <v>22013569.000000004</v>
      </c>
      <c r="P41" s="3" t="s">
        <v>14</v>
      </c>
      <c r="Q41" s="2">
        <v>1422</v>
      </c>
      <c r="R41" s="2">
        <v>2343</v>
      </c>
      <c r="S41" s="2">
        <v>136</v>
      </c>
      <c r="T41" s="2">
        <v>0</v>
      </c>
      <c r="U41" s="2">
        <v>0</v>
      </c>
      <c r="V41" s="2">
        <v>392</v>
      </c>
      <c r="W41" s="2">
        <v>0</v>
      </c>
      <c r="X41" s="2">
        <v>330</v>
      </c>
      <c r="Y41" s="2">
        <v>574</v>
      </c>
      <c r="Z41" s="2">
        <v>0</v>
      </c>
      <c r="AA41" s="1">
        <f t="shared" si="23"/>
        <v>2132</v>
      </c>
      <c r="AB41" s="12">
        <f t="shared" si="23"/>
        <v>3065</v>
      </c>
      <c r="AC41" s="13">
        <f>AA41+AB41</f>
        <v>5197</v>
      </c>
      <c r="AE41" s="3" t="s">
        <v>14</v>
      </c>
      <c r="AF41" s="2">
        <f t="shared" si="24"/>
        <v>2620.073839662447</v>
      </c>
      <c r="AG41" s="2">
        <f t="shared" si="24"/>
        <v>6054.2142552283403</v>
      </c>
      <c r="AH41" s="2">
        <f t="shared" si="24"/>
        <v>6450</v>
      </c>
      <c r="AI41" s="2" t="str">
        <f t="shared" si="24"/>
        <v>N.A.</v>
      </c>
      <c r="AJ41" s="2" t="str">
        <f t="shared" si="24"/>
        <v>N.A.</v>
      </c>
      <c r="AK41" s="2">
        <f t="shared" si="24"/>
        <v>3737.7551020408164</v>
      </c>
      <c r="AL41" s="2" t="str">
        <f t="shared" si="24"/>
        <v>N.A.</v>
      </c>
      <c r="AM41" s="2">
        <f t="shared" si="24"/>
        <v>5334.545454545455</v>
      </c>
      <c r="AN41" s="2">
        <f t="shared" si="24"/>
        <v>0</v>
      </c>
      <c r="AO41" s="2" t="str">
        <f t="shared" si="24"/>
        <v>N.A.</v>
      </c>
      <c r="AP41" s="15">
        <f t="shared" si="24"/>
        <v>2158.9798311444652</v>
      </c>
      <c r="AQ41" s="16">
        <f t="shared" si="24"/>
        <v>5680.4646003262651</v>
      </c>
      <c r="AR41" s="13">
        <f t="shared" si="24"/>
        <v>4235.8223975370411</v>
      </c>
    </row>
    <row r="42" spans="1:44" ht="15" customHeight="1" thickBot="1" x14ac:dyDescent="0.3">
      <c r="A42" s="3" t="s">
        <v>15</v>
      </c>
      <c r="B42" s="2">
        <v>200466</v>
      </c>
      <c r="C42" s="2">
        <v>547940</v>
      </c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200466</v>
      </c>
      <c r="M42" s="12">
        <f t="shared" si="22"/>
        <v>547940</v>
      </c>
      <c r="N42" s="13">
        <f>L42+M42</f>
        <v>748406</v>
      </c>
      <c r="P42" s="3" t="s">
        <v>15</v>
      </c>
      <c r="Q42" s="2">
        <v>74</v>
      </c>
      <c r="R42" s="2">
        <v>213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80</v>
      </c>
      <c r="Z42" s="2">
        <v>0</v>
      </c>
      <c r="AA42" s="1">
        <f t="shared" si="23"/>
        <v>154</v>
      </c>
      <c r="AB42" s="12">
        <f t="shared" si="23"/>
        <v>213</v>
      </c>
      <c r="AC42" s="13">
        <f>AA42+AB42</f>
        <v>367</v>
      </c>
      <c r="AE42" s="3" t="s">
        <v>15</v>
      </c>
      <c r="AF42" s="2">
        <f t="shared" si="24"/>
        <v>2709</v>
      </c>
      <c r="AG42" s="2">
        <f t="shared" si="24"/>
        <v>2572.4882629107983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1301.7272727272727</v>
      </c>
      <c r="AQ42" s="16">
        <f t="shared" si="24"/>
        <v>2572.4882629107983</v>
      </c>
      <c r="AR42" s="13">
        <f t="shared" si="24"/>
        <v>2039.2534059945503</v>
      </c>
    </row>
    <row r="43" spans="1:44" ht="15" customHeight="1" thickBot="1" x14ac:dyDescent="0.3">
      <c r="A43" s="4" t="s">
        <v>16</v>
      </c>
      <c r="B43" s="2">
        <v>4866247</v>
      </c>
      <c r="C43" s="2">
        <v>14732964.000000002</v>
      </c>
      <c r="D43" s="2">
        <v>877200</v>
      </c>
      <c r="E43" s="2"/>
      <c r="F43" s="2">
        <v>522300.00000000006</v>
      </c>
      <c r="G43" s="2">
        <v>1465200</v>
      </c>
      <c r="H43" s="2">
        <v>3686689.9999999995</v>
      </c>
      <c r="I43" s="2">
        <v>1760400.0000000002</v>
      </c>
      <c r="J43" s="2">
        <v>0</v>
      </c>
      <c r="K43" s="2"/>
      <c r="L43" s="1">
        <f t="shared" ref="L43" si="25">B43+D43+F43+H43+J43</f>
        <v>9952437</v>
      </c>
      <c r="M43" s="12">
        <f t="shared" ref="M43" si="26">C43+E43+G43+I43+K43</f>
        <v>17958564.000000004</v>
      </c>
      <c r="N43" s="18">
        <f>L43+M43</f>
        <v>27911001.000000004</v>
      </c>
      <c r="P43" s="4" t="s">
        <v>16</v>
      </c>
      <c r="Q43" s="2">
        <v>2165</v>
      </c>
      <c r="R43" s="2">
        <v>2556</v>
      </c>
      <c r="S43" s="2">
        <v>136</v>
      </c>
      <c r="T43" s="2">
        <v>0</v>
      </c>
      <c r="U43" s="2">
        <v>193</v>
      </c>
      <c r="V43" s="2">
        <v>392</v>
      </c>
      <c r="W43" s="2">
        <v>3115</v>
      </c>
      <c r="X43" s="2">
        <v>330</v>
      </c>
      <c r="Y43" s="2">
        <v>966</v>
      </c>
      <c r="Z43" s="2">
        <v>0</v>
      </c>
      <c r="AA43" s="1">
        <f t="shared" ref="AA43" si="27">Q43+S43+U43+W43+Y43</f>
        <v>6575</v>
      </c>
      <c r="AB43" s="12">
        <f t="shared" ref="AB43" si="28">R43+T43+V43+X43+Z43</f>
        <v>3278</v>
      </c>
      <c r="AC43" s="18">
        <f>AA43+AB43</f>
        <v>9853</v>
      </c>
      <c r="AE43" s="4" t="s">
        <v>16</v>
      </c>
      <c r="AF43" s="2">
        <f t="shared" ref="AF43:AO43" si="29">IFERROR(B43/Q43, "N.A.")</f>
        <v>2247.6891454965357</v>
      </c>
      <c r="AG43" s="2">
        <f t="shared" si="29"/>
        <v>5764.0704225352119</v>
      </c>
      <c r="AH43" s="2">
        <f t="shared" si="29"/>
        <v>6450</v>
      </c>
      <c r="AI43" s="2" t="str">
        <f t="shared" si="29"/>
        <v>N.A.</v>
      </c>
      <c r="AJ43" s="2">
        <f t="shared" si="29"/>
        <v>2706.2176165803112</v>
      </c>
      <c r="AK43" s="2">
        <f t="shared" si="29"/>
        <v>3737.7551020408164</v>
      </c>
      <c r="AL43" s="2">
        <f t="shared" si="29"/>
        <v>1183.5280898876404</v>
      </c>
      <c r="AM43" s="2">
        <f t="shared" si="29"/>
        <v>5334.545454545455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1513.6786311787073</v>
      </c>
      <c r="AQ43" s="16">
        <f t="shared" ref="AQ43" si="31">IFERROR(M43/AB43, "N.A.")</f>
        <v>5478.5125076266031</v>
      </c>
      <c r="AR43" s="13">
        <f t="shared" ref="AR43" si="32">IFERROR(N43/AC43, "N.A.")</f>
        <v>2832.741398558815</v>
      </c>
    </row>
    <row r="44" spans="1:44" ht="15" customHeight="1" thickBot="1" x14ac:dyDescent="0.3">
      <c r="A44" s="5" t="s">
        <v>0</v>
      </c>
      <c r="B44" s="46">
        <f>B43+C43</f>
        <v>19599211</v>
      </c>
      <c r="C44" s="47"/>
      <c r="D44" s="46">
        <f>D43+E43</f>
        <v>877200</v>
      </c>
      <c r="E44" s="47"/>
      <c r="F44" s="46">
        <f>F43+G43</f>
        <v>1987500</v>
      </c>
      <c r="G44" s="47"/>
      <c r="H44" s="46">
        <f>H43+I43</f>
        <v>5447090</v>
      </c>
      <c r="I44" s="47"/>
      <c r="J44" s="46">
        <f>J43+K43</f>
        <v>0</v>
      </c>
      <c r="K44" s="47"/>
      <c r="L44" s="46">
        <f>L43+M43</f>
        <v>27911001.000000004</v>
      </c>
      <c r="M44" s="50"/>
      <c r="N44" s="19">
        <f>B44+D44+F44+H44+J44</f>
        <v>27911001</v>
      </c>
      <c r="P44" s="5" t="s">
        <v>0</v>
      </c>
      <c r="Q44" s="46">
        <f>Q43+R43</f>
        <v>4721</v>
      </c>
      <c r="R44" s="47"/>
      <c r="S44" s="46">
        <f>S43+T43</f>
        <v>136</v>
      </c>
      <c r="T44" s="47"/>
      <c r="U44" s="46">
        <f>U43+V43</f>
        <v>585</v>
      </c>
      <c r="V44" s="47"/>
      <c r="W44" s="46">
        <f>W43+X43</f>
        <v>3445</v>
      </c>
      <c r="X44" s="47"/>
      <c r="Y44" s="46">
        <f>Y43+Z43</f>
        <v>966</v>
      </c>
      <c r="Z44" s="47"/>
      <c r="AA44" s="46">
        <f>AA43+AB43</f>
        <v>9853</v>
      </c>
      <c r="AB44" s="50"/>
      <c r="AC44" s="19">
        <f>Q44+S44+U44+W44+Y44</f>
        <v>9853</v>
      </c>
      <c r="AE44" s="5" t="s">
        <v>0</v>
      </c>
      <c r="AF44" s="48">
        <f>IFERROR(B44/Q44,"N.A.")</f>
        <v>4151.4956576996401</v>
      </c>
      <c r="AG44" s="49"/>
      <c r="AH44" s="48">
        <f>IFERROR(D44/S44,"N.A.")</f>
        <v>6450</v>
      </c>
      <c r="AI44" s="49"/>
      <c r="AJ44" s="48">
        <f>IFERROR(F44/U44,"N.A.")</f>
        <v>3397.4358974358975</v>
      </c>
      <c r="AK44" s="49"/>
      <c r="AL44" s="48">
        <f>IFERROR(H44/W44,"N.A.")</f>
        <v>1581.1582002902758</v>
      </c>
      <c r="AM44" s="49"/>
      <c r="AN44" s="48">
        <f>IFERROR(J44/Y44,"N.A.")</f>
        <v>0</v>
      </c>
      <c r="AO44" s="49"/>
      <c r="AP44" s="48">
        <f>IFERROR(L44/AA44,"N.A.")</f>
        <v>2832.741398558815</v>
      </c>
      <c r="AQ44" s="49"/>
      <c r="AR44" s="17">
        <f>IFERROR(N44/AC44, "N.A.")</f>
        <v>2832.7413985588146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6847200.0000000009</v>
      </c>
      <c r="C15" s="2"/>
      <c r="D15" s="2"/>
      <c r="E15" s="2"/>
      <c r="F15" s="2">
        <v>3483000</v>
      </c>
      <c r="G15" s="2"/>
      <c r="H15" s="2">
        <v>2160000</v>
      </c>
      <c r="I15" s="2"/>
      <c r="J15" s="2"/>
      <c r="K15" s="2"/>
      <c r="L15" s="1">
        <f t="shared" ref="L15:M18" si="0">B15+D15+F15+H15+J15</f>
        <v>12490200</v>
      </c>
      <c r="M15" s="12">
        <f t="shared" si="0"/>
        <v>0</v>
      </c>
      <c r="N15" s="13">
        <f>L15+M15</f>
        <v>12490200</v>
      </c>
      <c r="P15" s="3" t="s">
        <v>12</v>
      </c>
      <c r="Q15" s="2">
        <v>1620</v>
      </c>
      <c r="R15" s="2">
        <v>0</v>
      </c>
      <c r="S15" s="2">
        <v>0</v>
      </c>
      <c r="T15" s="2">
        <v>0</v>
      </c>
      <c r="U15" s="2">
        <v>270</v>
      </c>
      <c r="V15" s="2">
        <v>0</v>
      </c>
      <c r="W15" s="2">
        <v>270</v>
      </c>
      <c r="X15" s="2">
        <v>0</v>
      </c>
      <c r="Y15" s="2">
        <v>0</v>
      </c>
      <c r="Z15" s="2">
        <v>0</v>
      </c>
      <c r="AA15" s="1">
        <f t="shared" ref="AA15:AB18" si="1">Q15+S15+U15+W15+Y15</f>
        <v>2160</v>
      </c>
      <c r="AB15" s="12">
        <f t="shared" si="1"/>
        <v>0</v>
      </c>
      <c r="AC15" s="13">
        <f>AA15+AB15</f>
        <v>2160</v>
      </c>
      <c r="AE15" s="3" t="s">
        <v>12</v>
      </c>
      <c r="AF15" s="2">
        <f t="shared" ref="AF15:AR18" si="2">IFERROR(B15/Q15, "N.A.")</f>
        <v>4226.666666666667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>
        <f t="shared" si="2"/>
        <v>12900</v>
      </c>
      <c r="AK15" s="2" t="str">
        <f t="shared" si="2"/>
        <v>N.A.</v>
      </c>
      <c r="AL15" s="2">
        <f t="shared" si="2"/>
        <v>8000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5782.5</v>
      </c>
      <c r="AQ15" s="16" t="str">
        <f t="shared" si="2"/>
        <v>N.A.</v>
      </c>
      <c r="AR15" s="13">
        <f t="shared" si="2"/>
        <v>5782.5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>
        <v>5515019.9999999991</v>
      </c>
      <c r="C17" s="2">
        <v>17674199.999999996</v>
      </c>
      <c r="D17" s="2"/>
      <c r="E17" s="2"/>
      <c r="F17" s="2"/>
      <c r="G17" s="2">
        <v>6250500</v>
      </c>
      <c r="H17" s="2"/>
      <c r="I17" s="2">
        <v>0</v>
      </c>
      <c r="J17" s="2">
        <v>0</v>
      </c>
      <c r="K17" s="2"/>
      <c r="L17" s="1">
        <f t="shared" si="0"/>
        <v>5515019.9999999991</v>
      </c>
      <c r="M17" s="12">
        <f t="shared" si="0"/>
        <v>23924699.999999996</v>
      </c>
      <c r="N17" s="13">
        <f>L17+M17</f>
        <v>29439719.999999996</v>
      </c>
      <c r="P17" s="3" t="s">
        <v>14</v>
      </c>
      <c r="Q17" s="2">
        <v>1890</v>
      </c>
      <c r="R17" s="2">
        <v>4050</v>
      </c>
      <c r="S17" s="2">
        <v>0</v>
      </c>
      <c r="T17" s="2">
        <v>0</v>
      </c>
      <c r="U17" s="2">
        <v>0</v>
      </c>
      <c r="V17" s="2">
        <v>540</v>
      </c>
      <c r="W17" s="2">
        <v>0</v>
      </c>
      <c r="X17" s="2">
        <v>270</v>
      </c>
      <c r="Y17" s="2">
        <v>270</v>
      </c>
      <c r="Z17" s="2">
        <v>0</v>
      </c>
      <c r="AA17" s="1">
        <f t="shared" si="1"/>
        <v>2160</v>
      </c>
      <c r="AB17" s="12">
        <f t="shared" si="1"/>
        <v>4860</v>
      </c>
      <c r="AC17" s="13">
        <f>AA17+AB17</f>
        <v>7020</v>
      </c>
      <c r="AE17" s="3" t="s">
        <v>14</v>
      </c>
      <c r="AF17" s="2">
        <f t="shared" si="2"/>
        <v>2917.9999999999995</v>
      </c>
      <c r="AG17" s="2">
        <f t="shared" si="2"/>
        <v>4363.9999999999991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11575</v>
      </c>
      <c r="AL17" s="2" t="str">
        <f t="shared" si="2"/>
        <v>N.A.</v>
      </c>
      <c r="AM17" s="2">
        <f t="shared" si="2"/>
        <v>0</v>
      </c>
      <c r="AN17" s="2">
        <f t="shared" si="2"/>
        <v>0</v>
      </c>
      <c r="AO17" s="2" t="str">
        <f t="shared" si="2"/>
        <v>N.A.</v>
      </c>
      <c r="AP17" s="15">
        <f t="shared" si="2"/>
        <v>2553.2499999999995</v>
      </c>
      <c r="AQ17" s="16">
        <f t="shared" si="2"/>
        <v>4922.7777777777774</v>
      </c>
      <c r="AR17" s="13">
        <f t="shared" si="2"/>
        <v>4193.6923076923067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2322000</v>
      </c>
      <c r="I18" s="2"/>
      <c r="J18" s="2"/>
      <c r="K18" s="2"/>
      <c r="L18" s="1">
        <f t="shared" si="0"/>
        <v>2322000</v>
      </c>
      <c r="M18" s="12">
        <f t="shared" si="0"/>
        <v>0</v>
      </c>
      <c r="N18" s="13">
        <f>L18+M18</f>
        <v>2322000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270</v>
      </c>
      <c r="X18" s="2">
        <v>0</v>
      </c>
      <c r="Y18" s="2">
        <v>0</v>
      </c>
      <c r="Z18" s="2">
        <v>0</v>
      </c>
      <c r="AA18" s="1">
        <f t="shared" si="1"/>
        <v>270</v>
      </c>
      <c r="AB18" s="12">
        <f t="shared" si="1"/>
        <v>0</v>
      </c>
      <c r="AC18" s="18">
        <f>AA18+AB18</f>
        <v>270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8600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8600</v>
      </c>
      <c r="AQ18" s="16" t="str">
        <f t="shared" si="2"/>
        <v>N.A.</v>
      </c>
      <c r="AR18" s="13">
        <f t="shared" si="2"/>
        <v>8600</v>
      </c>
    </row>
    <row r="19" spans="1:44" ht="15" customHeight="1" thickBot="1" x14ac:dyDescent="0.3">
      <c r="A19" s="4" t="s">
        <v>16</v>
      </c>
      <c r="B19" s="2">
        <v>12362220</v>
      </c>
      <c r="C19" s="2">
        <v>17674199.999999996</v>
      </c>
      <c r="D19" s="2"/>
      <c r="E19" s="2"/>
      <c r="F19" s="2">
        <v>3483000</v>
      </c>
      <c r="G19" s="2">
        <v>6250500</v>
      </c>
      <c r="H19" s="2">
        <v>4482000</v>
      </c>
      <c r="I19" s="2">
        <v>0</v>
      </c>
      <c r="J19" s="2">
        <v>0</v>
      </c>
      <c r="K19" s="2"/>
      <c r="L19" s="1">
        <f t="shared" ref="L19" si="3">B19+D19+F19+H19+J19</f>
        <v>20327220</v>
      </c>
      <c r="M19" s="12">
        <f t="shared" ref="M19" si="4">C19+E19+G19+I19+K19</f>
        <v>23924699.999999996</v>
      </c>
      <c r="N19" s="18">
        <f>L19+M19</f>
        <v>44251920</v>
      </c>
      <c r="P19" s="4" t="s">
        <v>16</v>
      </c>
      <c r="Q19" s="2">
        <v>3510</v>
      </c>
      <c r="R19" s="2">
        <v>4050</v>
      </c>
      <c r="S19" s="2">
        <v>0</v>
      </c>
      <c r="T19" s="2">
        <v>0</v>
      </c>
      <c r="U19" s="2">
        <v>270</v>
      </c>
      <c r="V19" s="2">
        <v>540</v>
      </c>
      <c r="W19" s="2">
        <v>540</v>
      </c>
      <c r="X19" s="2">
        <v>270</v>
      </c>
      <c r="Y19" s="2">
        <v>270</v>
      </c>
      <c r="Z19" s="2">
        <v>0</v>
      </c>
      <c r="AA19" s="1">
        <f t="shared" ref="AA19" si="5">Q19+S19+U19+W19+Y19</f>
        <v>4590</v>
      </c>
      <c r="AB19" s="12">
        <f t="shared" ref="AB19" si="6">R19+T19+V19+X19+Z19</f>
        <v>4860</v>
      </c>
      <c r="AC19" s="13">
        <f>AA19+AB19</f>
        <v>9450</v>
      </c>
      <c r="AE19" s="4" t="s">
        <v>16</v>
      </c>
      <c r="AF19" s="2">
        <f t="shared" ref="AF19:AO19" si="7">IFERROR(B19/Q19, "N.A.")</f>
        <v>3522</v>
      </c>
      <c r="AG19" s="2">
        <f t="shared" si="7"/>
        <v>4363.9999999999991</v>
      </c>
      <c r="AH19" s="2" t="str">
        <f t="shared" si="7"/>
        <v>N.A.</v>
      </c>
      <c r="AI19" s="2" t="str">
        <f t="shared" si="7"/>
        <v>N.A.</v>
      </c>
      <c r="AJ19" s="2">
        <f t="shared" si="7"/>
        <v>12900</v>
      </c>
      <c r="AK19" s="2">
        <f t="shared" si="7"/>
        <v>11575</v>
      </c>
      <c r="AL19" s="2">
        <f t="shared" si="7"/>
        <v>8300</v>
      </c>
      <c r="AM19" s="2">
        <f t="shared" si="7"/>
        <v>0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4428.588235294118</v>
      </c>
      <c r="AQ19" s="16">
        <f t="shared" ref="AQ19" si="9">IFERROR(M19/AB19, "N.A.")</f>
        <v>4922.7777777777774</v>
      </c>
      <c r="AR19" s="13">
        <f t="shared" ref="AR19" si="10">IFERROR(N19/AC19, "N.A.")</f>
        <v>4682.7428571428572</v>
      </c>
    </row>
    <row r="20" spans="1:44" ht="15" customHeight="1" thickBot="1" x14ac:dyDescent="0.3">
      <c r="A20" s="5" t="s">
        <v>0</v>
      </c>
      <c r="B20" s="46">
        <f>B19+C19</f>
        <v>30036419.999999996</v>
      </c>
      <c r="C20" s="47"/>
      <c r="D20" s="46">
        <f>D19+E19</f>
        <v>0</v>
      </c>
      <c r="E20" s="47"/>
      <c r="F20" s="46">
        <f>F19+G19</f>
        <v>9733500</v>
      </c>
      <c r="G20" s="47"/>
      <c r="H20" s="46">
        <f>H19+I19</f>
        <v>4482000</v>
      </c>
      <c r="I20" s="47"/>
      <c r="J20" s="46">
        <f>J19+K19</f>
        <v>0</v>
      </c>
      <c r="K20" s="47"/>
      <c r="L20" s="46">
        <f>L19+M19</f>
        <v>44251920</v>
      </c>
      <c r="M20" s="50"/>
      <c r="N20" s="19">
        <f>B20+D20+F20+H20+J20</f>
        <v>44251920</v>
      </c>
      <c r="P20" s="5" t="s">
        <v>0</v>
      </c>
      <c r="Q20" s="46">
        <f>Q19+R19</f>
        <v>7560</v>
      </c>
      <c r="R20" s="47"/>
      <c r="S20" s="46">
        <f>S19+T19</f>
        <v>0</v>
      </c>
      <c r="T20" s="47"/>
      <c r="U20" s="46">
        <f>U19+V19</f>
        <v>810</v>
      </c>
      <c r="V20" s="47"/>
      <c r="W20" s="46">
        <f>W19+X19</f>
        <v>810</v>
      </c>
      <c r="X20" s="47"/>
      <c r="Y20" s="46">
        <f>Y19+Z19</f>
        <v>270</v>
      </c>
      <c r="Z20" s="47"/>
      <c r="AA20" s="46">
        <f>AA19+AB19</f>
        <v>9450</v>
      </c>
      <c r="AB20" s="47"/>
      <c r="AC20" s="20">
        <f>Q20+S20+U20+W20+Y20</f>
        <v>9450</v>
      </c>
      <c r="AE20" s="5" t="s">
        <v>0</v>
      </c>
      <c r="AF20" s="48">
        <f>IFERROR(B20/Q20,"N.A.")</f>
        <v>3973.071428571428</v>
      </c>
      <c r="AG20" s="49"/>
      <c r="AH20" s="48" t="str">
        <f>IFERROR(D20/S20,"N.A.")</f>
        <v>N.A.</v>
      </c>
      <c r="AI20" s="49"/>
      <c r="AJ20" s="48">
        <f>IFERROR(F20/U20,"N.A.")</f>
        <v>12016.666666666666</v>
      </c>
      <c r="AK20" s="49"/>
      <c r="AL20" s="48">
        <f>IFERROR(H20/W20,"N.A.")</f>
        <v>5533.333333333333</v>
      </c>
      <c r="AM20" s="49"/>
      <c r="AN20" s="48">
        <f>IFERROR(J20/Y20,"N.A.")</f>
        <v>0</v>
      </c>
      <c r="AO20" s="49"/>
      <c r="AP20" s="48">
        <f>IFERROR(L20/AA20,"N.A.")</f>
        <v>4682.7428571428572</v>
      </c>
      <c r="AQ20" s="49"/>
      <c r="AR20" s="17">
        <f>IFERROR(N20/AC20, "N.A.")</f>
        <v>4682.7428571428572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6847200.0000000009</v>
      </c>
      <c r="C27" s="2"/>
      <c r="D27" s="2"/>
      <c r="E27" s="2"/>
      <c r="F27" s="2">
        <v>3483000</v>
      </c>
      <c r="G27" s="2"/>
      <c r="H27" s="2">
        <v>2160000</v>
      </c>
      <c r="I27" s="2"/>
      <c r="J27" s="2"/>
      <c r="K27" s="2"/>
      <c r="L27" s="1">
        <f t="shared" ref="L27:M30" si="11">B27+D27+F27+H27+J27</f>
        <v>12490200</v>
      </c>
      <c r="M27" s="12">
        <f t="shared" si="11"/>
        <v>0</v>
      </c>
      <c r="N27" s="13">
        <f>L27+M27</f>
        <v>12490200</v>
      </c>
      <c r="P27" s="3" t="s">
        <v>12</v>
      </c>
      <c r="Q27" s="2">
        <v>1620</v>
      </c>
      <c r="R27" s="2">
        <v>0</v>
      </c>
      <c r="S27" s="2">
        <v>0</v>
      </c>
      <c r="T27" s="2">
        <v>0</v>
      </c>
      <c r="U27" s="2">
        <v>270</v>
      </c>
      <c r="V27" s="2">
        <v>0</v>
      </c>
      <c r="W27" s="2">
        <v>270</v>
      </c>
      <c r="X27" s="2">
        <v>0</v>
      </c>
      <c r="Y27" s="2">
        <v>0</v>
      </c>
      <c r="Z27" s="2">
        <v>0</v>
      </c>
      <c r="AA27" s="1">
        <f t="shared" ref="AA27:AB30" si="12">Q27+S27+U27+W27+Y27</f>
        <v>2160</v>
      </c>
      <c r="AB27" s="12">
        <f t="shared" si="12"/>
        <v>0</v>
      </c>
      <c r="AC27" s="13">
        <f>AA27+AB27</f>
        <v>2160</v>
      </c>
      <c r="AE27" s="3" t="s">
        <v>12</v>
      </c>
      <c r="AF27" s="2">
        <f t="shared" ref="AF27:AR30" si="13">IFERROR(B27/Q27, "N.A.")</f>
        <v>4226.666666666667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12900</v>
      </c>
      <c r="AK27" s="2" t="str">
        <f t="shared" si="13"/>
        <v>N.A.</v>
      </c>
      <c r="AL27" s="2">
        <f t="shared" si="13"/>
        <v>8000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5782.5</v>
      </c>
      <c r="AQ27" s="16" t="str">
        <f t="shared" si="13"/>
        <v>N.A.</v>
      </c>
      <c r="AR27" s="13">
        <f t="shared" si="13"/>
        <v>5782.5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812700</v>
      </c>
      <c r="C29" s="2">
        <v>9882000</v>
      </c>
      <c r="D29" s="2"/>
      <c r="E29" s="2"/>
      <c r="F29" s="2"/>
      <c r="G29" s="2">
        <v>5670000</v>
      </c>
      <c r="H29" s="2"/>
      <c r="I29" s="2">
        <v>0</v>
      </c>
      <c r="J29" s="2"/>
      <c r="K29" s="2"/>
      <c r="L29" s="1">
        <f t="shared" si="11"/>
        <v>812700</v>
      </c>
      <c r="M29" s="12">
        <f t="shared" si="11"/>
        <v>15552000</v>
      </c>
      <c r="N29" s="13">
        <f>L29+M29</f>
        <v>16364700</v>
      </c>
      <c r="P29" s="3" t="s">
        <v>14</v>
      </c>
      <c r="Q29" s="2">
        <v>540</v>
      </c>
      <c r="R29" s="2">
        <v>2430</v>
      </c>
      <c r="S29" s="2">
        <v>0</v>
      </c>
      <c r="T29" s="2">
        <v>0</v>
      </c>
      <c r="U29" s="2">
        <v>0</v>
      </c>
      <c r="V29" s="2">
        <v>270</v>
      </c>
      <c r="W29" s="2">
        <v>0</v>
      </c>
      <c r="X29" s="2">
        <v>270</v>
      </c>
      <c r="Y29" s="2">
        <v>0</v>
      </c>
      <c r="Z29" s="2">
        <v>0</v>
      </c>
      <c r="AA29" s="1">
        <f t="shared" si="12"/>
        <v>540</v>
      </c>
      <c r="AB29" s="12">
        <f t="shared" si="12"/>
        <v>2970</v>
      </c>
      <c r="AC29" s="13">
        <f>AA29+AB29</f>
        <v>3510</v>
      </c>
      <c r="AE29" s="3" t="s">
        <v>14</v>
      </c>
      <c r="AF29" s="2">
        <f t="shared" si="13"/>
        <v>1505</v>
      </c>
      <c r="AG29" s="2">
        <f t="shared" si="13"/>
        <v>4066.6666666666665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>
        <f t="shared" si="13"/>
        <v>21000</v>
      </c>
      <c r="AL29" s="2" t="str">
        <f t="shared" si="13"/>
        <v>N.A.</v>
      </c>
      <c r="AM29" s="2">
        <f t="shared" si="13"/>
        <v>0</v>
      </c>
      <c r="AN29" s="2" t="str">
        <f t="shared" si="13"/>
        <v>N.A.</v>
      </c>
      <c r="AO29" s="2" t="str">
        <f t="shared" si="13"/>
        <v>N.A.</v>
      </c>
      <c r="AP29" s="15">
        <f t="shared" si="13"/>
        <v>1505</v>
      </c>
      <c r="AQ29" s="16">
        <f t="shared" si="13"/>
        <v>5236.363636363636</v>
      </c>
      <c r="AR29" s="13">
        <f t="shared" si="13"/>
        <v>4662.3076923076924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2322000</v>
      </c>
      <c r="I30" s="2"/>
      <c r="J30" s="2"/>
      <c r="K30" s="2"/>
      <c r="L30" s="1">
        <f t="shared" si="11"/>
        <v>2322000</v>
      </c>
      <c r="M30" s="12">
        <f t="shared" si="11"/>
        <v>0</v>
      </c>
      <c r="N30" s="13">
        <f>L30+M30</f>
        <v>2322000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270</v>
      </c>
      <c r="X30" s="2">
        <v>0</v>
      </c>
      <c r="Y30" s="2">
        <v>0</v>
      </c>
      <c r="Z30" s="2">
        <v>0</v>
      </c>
      <c r="AA30" s="1">
        <f t="shared" si="12"/>
        <v>270</v>
      </c>
      <c r="AB30" s="12">
        <f t="shared" si="12"/>
        <v>0</v>
      </c>
      <c r="AC30" s="18">
        <f>AA30+AB30</f>
        <v>270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8600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8600</v>
      </c>
      <c r="AQ30" s="16" t="str">
        <f t="shared" si="13"/>
        <v>N.A.</v>
      </c>
      <c r="AR30" s="13">
        <f t="shared" si="13"/>
        <v>8600</v>
      </c>
    </row>
    <row r="31" spans="1:44" ht="15" customHeight="1" thickBot="1" x14ac:dyDescent="0.3">
      <c r="A31" s="4" t="s">
        <v>16</v>
      </c>
      <c r="B31" s="2">
        <v>7659900</v>
      </c>
      <c r="C31" s="2">
        <v>9882000</v>
      </c>
      <c r="D31" s="2"/>
      <c r="E31" s="2"/>
      <c r="F31" s="2">
        <v>3483000</v>
      </c>
      <c r="G31" s="2">
        <v>5670000</v>
      </c>
      <c r="H31" s="2">
        <v>4482000</v>
      </c>
      <c r="I31" s="2">
        <v>0</v>
      </c>
      <c r="J31" s="2"/>
      <c r="K31" s="2"/>
      <c r="L31" s="1">
        <f t="shared" ref="L31" si="14">B31+D31+F31+H31+J31</f>
        <v>15624900</v>
      </c>
      <c r="M31" s="12">
        <f t="shared" ref="M31" si="15">C31+E31+G31+I31+K31</f>
        <v>15552000</v>
      </c>
      <c r="N31" s="18">
        <f>L31+M31</f>
        <v>31176900</v>
      </c>
      <c r="P31" s="4" t="s">
        <v>16</v>
      </c>
      <c r="Q31" s="2">
        <v>2160</v>
      </c>
      <c r="R31" s="2">
        <v>2430</v>
      </c>
      <c r="S31" s="2">
        <v>0</v>
      </c>
      <c r="T31" s="2">
        <v>0</v>
      </c>
      <c r="U31" s="2">
        <v>270</v>
      </c>
      <c r="V31" s="2">
        <v>270</v>
      </c>
      <c r="W31" s="2">
        <v>540</v>
      </c>
      <c r="X31" s="2">
        <v>270</v>
      </c>
      <c r="Y31" s="2">
        <v>0</v>
      </c>
      <c r="Z31" s="2">
        <v>0</v>
      </c>
      <c r="AA31" s="1">
        <f t="shared" ref="AA31" si="16">Q31+S31+U31+W31+Y31</f>
        <v>2970</v>
      </c>
      <c r="AB31" s="12">
        <f t="shared" ref="AB31" si="17">R31+T31+V31+X31+Z31</f>
        <v>2970</v>
      </c>
      <c r="AC31" s="13">
        <f>AA31+AB31</f>
        <v>5940</v>
      </c>
      <c r="AE31" s="4" t="s">
        <v>16</v>
      </c>
      <c r="AF31" s="2">
        <f t="shared" ref="AF31:AO31" si="18">IFERROR(B31/Q31, "N.A.")</f>
        <v>3546.25</v>
      </c>
      <c r="AG31" s="2">
        <f t="shared" si="18"/>
        <v>4066.6666666666665</v>
      </c>
      <c r="AH31" s="2" t="str">
        <f t="shared" si="18"/>
        <v>N.A.</v>
      </c>
      <c r="AI31" s="2" t="str">
        <f t="shared" si="18"/>
        <v>N.A.</v>
      </c>
      <c r="AJ31" s="2">
        <f t="shared" si="18"/>
        <v>12900</v>
      </c>
      <c r="AK31" s="2">
        <f t="shared" si="18"/>
        <v>21000</v>
      </c>
      <c r="AL31" s="2">
        <f t="shared" si="18"/>
        <v>8300</v>
      </c>
      <c r="AM31" s="2">
        <f t="shared" si="18"/>
        <v>0</v>
      </c>
      <c r="AN31" s="2" t="str">
        <f t="shared" si="18"/>
        <v>N.A.</v>
      </c>
      <c r="AO31" s="2" t="str">
        <f t="shared" si="18"/>
        <v>N.A.</v>
      </c>
      <c r="AP31" s="15">
        <f t="shared" ref="AP31" si="19">IFERROR(L31/AA31, "N.A.")</f>
        <v>5260.909090909091</v>
      </c>
      <c r="AQ31" s="16">
        <f t="shared" ref="AQ31" si="20">IFERROR(M31/AB31, "N.A.")</f>
        <v>5236.363636363636</v>
      </c>
      <c r="AR31" s="13">
        <f t="shared" ref="AR31" si="21">IFERROR(N31/AC31, "N.A.")</f>
        <v>5248.636363636364</v>
      </c>
    </row>
    <row r="32" spans="1:44" ht="15" customHeight="1" thickBot="1" x14ac:dyDescent="0.3">
      <c r="A32" s="5" t="s">
        <v>0</v>
      </c>
      <c r="B32" s="46">
        <f>B31+C31</f>
        <v>17541900</v>
      </c>
      <c r="C32" s="47"/>
      <c r="D32" s="46">
        <f>D31+E31</f>
        <v>0</v>
      </c>
      <c r="E32" s="47"/>
      <c r="F32" s="46">
        <f>F31+G31</f>
        <v>9153000</v>
      </c>
      <c r="G32" s="47"/>
      <c r="H32" s="46">
        <f>H31+I31</f>
        <v>4482000</v>
      </c>
      <c r="I32" s="47"/>
      <c r="J32" s="46">
        <f>J31+K31</f>
        <v>0</v>
      </c>
      <c r="K32" s="47"/>
      <c r="L32" s="46">
        <f>L31+M31</f>
        <v>31176900</v>
      </c>
      <c r="M32" s="50"/>
      <c r="N32" s="19">
        <f>B32+D32+F32+H32+J32</f>
        <v>31176900</v>
      </c>
      <c r="P32" s="5" t="s">
        <v>0</v>
      </c>
      <c r="Q32" s="46">
        <f>Q31+R31</f>
        <v>4590</v>
      </c>
      <c r="R32" s="47"/>
      <c r="S32" s="46">
        <f>S31+T31</f>
        <v>0</v>
      </c>
      <c r="T32" s="47"/>
      <c r="U32" s="46">
        <f>U31+V31</f>
        <v>540</v>
      </c>
      <c r="V32" s="47"/>
      <c r="W32" s="46">
        <f>W31+X31</f>
        <v>810</v>
      </c>
      <c r="X32" s="47"/>
      <c r="Y32" s="46">
        <f>Y31+Z31</f>
        <v>0</v>
      </c>
      <c r="Z32" s="47"/>
      <c r="AA32" s="46">
        <f>AA31+AB31</f>
        <v>5940</v>
      </c>
      <c r="AB32" s="47"/>
      <c r="AC32" s="20">
        <f>Q32+S32+U32+W32+Y32</f>
        <v>5940</v>
      </c>
      <c r="AE32" s="5" t="s">
        <v>0</v>
      </c>
      <c r="AF32" s="48">
        <f>IFERROR(B32/Q32,"N.A.")</f>
        <v>3821.7647058823532</v>
      </c>
      <c r="AG32" s="49"/>
      <c r="AH32" s="48" t="str">
        <f>IFERROR(D32/S32,"N.A.")</f>
        <v>N.A.</v>
      </c>
      <c r="AI32" s="49"/>
      <c r="AJ32" s="48">
        <f>IFERROR(F32/U32,"N.A.")</f>
        <v>16950</v>
      </c>
      <c r="AK32" s="49"/>
      <c r="AL32" s="48">
        <f>IFERROR(H32/W32,"N.A.")</f>
        <v>5533.333333333333</v>
      </c>
      <c r="AM32" s="49"/>
      <c r="AN32" s="48" t="str">
        <f>IFERROR(J32/Y32,"N.A.")</f>
        <v>N.A.</v>
      </c>
      <c r="AO32" s="49"/>
      <c r="AP32" s="48">
        <f>IFERROR(L32/AA32,"N.A.")</f>
        <v>5248.636363636364</v>
      </c>
      <c r="AQ32" s="49"/>
      <c r="AR32" s="17">
        <f>IFERROR(N32/AC32, "N.A.")</f>
        <v>5248.636363636364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>
        <v>4702320</v>
      </c>
      <c r="C41" s="2">
        <v>7792200</v>
      </c>
      <c r="D41" s="2"/>
      <c r="E41" s="2"/>
      <c r="F41" s="2"/>
      <c r="G41" s="2">
        <v>580500</v>
      </c>
      <c r="H41" s="2"/>
      <c r="I41" s="2"/>
      <c r="J41" s="2">
        <v>0</v>
      </c>
      <c r="K41" s="2"/>
      <c r="L41" s="1">
        <f t="shared" si="22"/>
        <v>4702320</v>
      </c>
      <c r="M41" s="12">
        <f t="shared" si="22"/>
        <v>8372700</v>
      </c>
      <c r="N41" s="13">
        <f>L41+M41</f>
        <v>13075020</v>
      </c>
      <c r="P41" s="3" t="s">
        <v>14</v>
      </c>
      <c r="Q41" s="2">
        <v>1350</v>
      </c>
      <c r="R41" s="2">
        <v>1620</v>
      </c>
      <c r="S41" s="2">
        <v>0</v>
      </c>
      <c r="T41" s="2">
        <v>0</v>
      </c>
      <c r="U41" s="2">
        <v>0</v>
      </c>
      <c r="V41" s="2">
        <v>270</v>
      </c>
      <c r="W41" s="2">
        <v>0</v>
      </c>
      <c r="X41" s="2">
        <v>0</v>
      </c>
      <c r="Y41" s="2">
        <v>270</v>
      </c>
      <c r="Z41" s="2">
        <v>0</v>
      </c>
      <c r="AA41" s="1">
        <f t="shared" si="23"/>
        <v>1620</v>
      </c>
      <c r="AB41" s="12">
        <f t="shared" si="23"/>
        <v>1890</v>
      </c>
      <c r="AC41" s="13">
        <f>AA41+AB41</f>
        <v>3510</v>
      </c>
      <c r="AE41" s="3" t="s">
        <v>14</v>
      </c>
      <c r="AF41" s="2">
        <f t="shared" si="24"/>
        <v>3483.2</v>
      </c>
      <c r="AG41" s="2">
        <f t="shared" si="24"/>
        <v>4810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2150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2902.6666666666665</v>
      </c>
      <c r="AQ41" s="16">
        <f t="shared" si="24"/>
        <v>4430</v>
      </c>
      <c r="AR41" s="13">
        <f t="shared" si="24"/>
        <v>3725.0769230769229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4702320</v>
      </c>
      <c r="C43" s="2">
        <v>7792200</v>
      </c>
      <c r="D43" s="2"/>
      <c r="E43" s="2"/>
      <c r="F43" s="2"/>
      <c r="G43" s="2">
        <v>580500</v>
      </c>
      <c r="H43" s="2"/>
      <c r="I43" s="2"/>
      <c r="J43" s="2">
        <v>0</v>
      </c>
      <c r="K43" s="2"/>
      <c r="L43" s="1">
        <f t="shared" ref="L43" si="25">B43+D43+F43+H43+J43</f>
        <v>4702320</v>
      </c>
      <c r="M43" s="12">
        <f t="shared" ref="M43" si="26">C43+E43+G43+I43+K43</f>
        <v>8372700</v>
      </c>
      <c r="N43" s="18">
        <f>L43+M43</f>
        <v>13075020</v>
      </c>
      <c r="P43" s="4" t="s">
        <v>16</v>
      </c>
      <c r="Q43" s="2">
        <v>1350</v>
      </c>
      <c r="R43" s="2">
        <v>1620</v>
      </c>
      <c r="S43" s="2">
        <v>0</v>
      </c>
      <c r="T43" s="2">
        <v>0</v>
      </c>
      <c r="U43" s="2">
        <v>0</v>
      </c>
      <c r="V43" s="2">
        <v>270</v>
      </c>
      <c r="W43" s="2">
        <v>0</v>
      </c>
      <c r="X43" s="2">
        <v>0</v>
      </c>
      <c r="Y43" s="2">
        <v>270</v>
      </c>
      <c r="Z43" s="2">
        <v>0</v>
      </c>
      <c r="AA43" s="1">
        <f t="shared" ref="AA43" si="27">Q43+S43+U43+W43+Y43</f>
        <v>1620</v>
      </c>
      <c r="AB43" s="12">
        <f t="shared" ref="AB43" si="28">R43+T43+V43+X43+Z43</f>
        <v>1890</v>
      </c>
      <c r="AC43" s="18">
        <f>AA43+AB43</f>
        <v>3510</v>
      </c>
      <c r="AE43" s="4" t="s">
        <v>16</v>
      </c>
      <c r="AF43" s="2">
        <f t="shared" ref="AF43:AO43" si="29">IFERROR(B43/Q43, "N.A.")</f>
        <v>3483.2</v>
      </c>
      <c r="AG43" s="2">
        <f t="shared" si="29"/>
        <v>4810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>
        <f t="shared" si="29"/>
        <v>2150</v>
      </c>
      <c r="AL43" s="2" t="str">
        <f t="shared" si="29"/>
        <v>N.A.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2902.6666666666665</v>
      </c>
      <c r="AQ43" s="16">
        <f t="shared" ref="AQ43" si="31">IFERROR(M43/AB43, "N.A.")</f>
        <v>4430</v>
      </c>
      <c r="AR43" s="13">
        <f t="shared" ref="AR43" si="32">IFERROR(N43/AC43, "N.A.")</f>
        <v>3725.0769230769229</v>
      </c>
    </row>
    <row r="44" spans="1:44" ht="15" customHeight="1" thickBot="1" x14ac:dyDescent="0.3">
      <c r="A44" s="5" t="s">
        <v>0</v>
      </c>
      <c r="B44" s="46">
        <f>B43+C43</f>
        <v>12494520</v>
      </c>
      <c r="C44" s="47"/>
      <c r="D44" s="46">
        <f>D43+E43</f>
        <v>0</v>
      </c>
      <c r="E44" s="47"/>
      <c r="F44" s="46">
        <f>F43+G43</f>
        <v>580500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13075020</v>
      </c>
      <c r="M44" s="50"/>
      <c r="N44" s="19">
        <f>B44+D44+F44+H44+J44</f>
        <v>13075020</v>
      </c>
      <c r="P44" s="5" t="s">
        <v>0</v>
      </c>
      <c r="Q44" s="46">
        <f>Q43+R43</f>
        <v>2970</v>
      </c>
      <c r="R44" s="47"/>
      <c r="S44" s="46">
        <f>S43+T43</f>
        <v>0</v>
      </c>
      <c r="T44" s="47"/>
      <c r="U44" s="46">
        <f>U43+V43</f>
        <v>270</v>
      </c>
      <c r="V44" s="47"/>
      <c r="W44" s="46">
        <f>W43+X43</f>
        <v>0</v>
      </c>
      <c r="X44" s="47"/>
      <c r="Y44" s="46">
        <f>Y43+Z43</f>
        <v>270</v>
      </c>
      <c r="Z44" s="47"/>
      <c r="AA44" s="46">
        <f>AA43+AB43</f>
        <v>3510</v>
      </c>
      <c r="AB44" s="50"/>
      <c r="AC44" s="19">
        <f>Q44+S44+U44+W44+Y44</f>
        <v>3510</v>
      </c>
      <c r="AE44" s="5" t="s">
        <v>0</v>
      </c>
      <c r="AF44" s="48">
        <f>IFERROR(B44/Q44,"N.A.")</f>
        <v>4206.909090909091</v>
      </c>
      <c r="AG44" s="49"/>
      <c r="AH44" s="48" t="str">
        <f>IFERROR(D44/S44,"N.A.")</f>
        <v>N.A.</v>
      </c>
      <c r="AI44" s="49"/>
      <c r="AJ44" s="48">
        <f>IFERROR(F44/U44,"N.A.")</f>
        <v>2150</v>
      </c>
      <c r="AK44" s="49"/>
      <c r="AL44" s="48" t="str">
        <f>IFERROR(H44/W44,"N.A.")</f>
        <v>N.A.</v>
      </c>
      <c r="AM44" s="49"/>
      <c r="AN44" s="48">
        <f>IFERROR(J44/Y44,"N.A.")</f>
        <v>0</v>
      </c>
      <c r="AO44" s="49"/>
      <c r="AP44" s="48">
        <f>IFERROR(L44/AA44,"N.A.")</f>
        <v>3725.0769230769229</v>
      </c>
      <c r="AQ44" s="49"/>
      <c r="AR44" s="17">
        <f>IFERROR(N44/AC44, "N.A.")</f>
        <v>3725.0769230769229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26039210.000000004</v>
      </c>
      <c r="C15" s="2"/>
      <c r="D15" s="2">
        <v>15635085.000000002</v>
      </c>
      <c r="E15" s="2"/>
      <c r="F15" s="2">
        <v>34849087.999999993</v>
      </c>
      <c r="G15" s="2"/>
      <c r="H15" s="2">
        <v>40694743.000000007</v>
      </c>
      <c r="I15" s="2"/>
      <c r="J15" s="2">
        <v>0</v>
      </c>
      <c r="K15" s="2"/>
      <c r="L15" s="1">
        <f t="shared" ref="L15:M18" si="0">B15+D15+F15+H15+J15</f>
        <v>117218126</v>
      </c>
      <c r="M15" s="12">
        <f t="shared" si="0"/>
        <v>0</v>
      </c>
      <c r="N15" s="13">
        <f>L15+M15</f>
        <v>117218126</v>
      </c>
      <c r="P15" s="3" t="s">
        <v>12</v>
      </c>
      <c r="Q15" s="2">
        <v>8101</v>
      </c>
      <c r="R15" s="2">
        <v>0</v>
      </c>
      <c r="S15" s="2">
        <v>4171</v>
      </c>
      <c r="T15" s="2">
        <v>0</v>
      </c>
      <c r="U15" s="2">
        <v>4378</v>
      </c>
      <c r="V15" s="2">
        <v>0</v>
      </c>
      <c r="W15" s="2">
        <v>21965</v>
      </c>
      <c r="X15" s="2">
        <v>0</v>
      </c>
      <c r="Y15" s="2">
        <v>4334</v>
      </c>
      <c r="Z15" s="2">
        <v>0</v>
      </c>
      <c r="AA15" s="1">
        <f t="shared" ref="AA15:AB18" si="1">Q15+S15+U15+W15+Y15</f>
        <v>42949</v>
      </c>
      <c r="AB15" s="12">
        <f t="shared" si="1"/>
        <v>0</v>
      </c>
      <c r="AC15" s="13">
        <f>AA15+AB15</f>
        <v>42949</v>
      </c>
      <c r="AE15" s="3" t="s">
        <v>12</v>
      </c>
      <c r="AF15" s="2">
        <f t="shared" ref="AF15:AR18" si="2">IFERROR(B15/Q15, "N.A.")</f>
        <v>3214.3204542649059</v>
      </c>
      <c r="AG15" s="2" t="str">
        <f t="shared" si="2"/>
        <v>N.A.</v>
      </c>
      <c r="AH15" s="2">
        <f t="shared" si="2"/>
        <v>3748.5219371853277</v>
      </c>
      <c r="AI15" s="2" t="str">
        <f t="shared" si="2"/>
        <v>N.A.</v>
      </c>
      <c r="AJ15" s="2">
        <f t="shared" si="2"/>
        <v>7960.047510278664</v>
      </c>
      <c r="AK15" s="2" t="str">
        <f t="shared" si="2"/>
        <v>N.A.</v>
      </c>
      <c r="AL15" s="2">
        <f t="shared" si="2"/>
        <v>1852.7085363077626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2729.2399357377353</v>
      </c>
      <c r="AQ15" s="16" t="str">
        <f t="shared" si="2"/>
        <v>N.A.</v>
      </c>
      <c r="AR15" s="13">
        <f t="shared" si="2"/>
        <v>2729.2399357377353</v>
      </c>
    </row>
    <row r="16" spans="1:44" ht="15" customHeight="1" thickBot="1" x14ac:dyDescent="0.3">
      <c r="A16" s="3" t="s">
        <v>13</v>
      </c>
      <c r="B16" s="2">
        <v>10711901</v>
      </c>
      <c r="C16" s="2">
        <v>5133553</v>
      </c>
      <c r="D16" s="2">
        <v>116916.99999999999</v>
      </c>
      <c r="E16" s="2"/>
      <c r="F16" s="2"/>
      <c r="G16" s="2"/>
      <c r="H16" s="2"/>
      <c r="I16" s="2"/>
      <c r="J16" s="2"/>
      <c r="K16" s="2"/>
      <c r="L16" s="1">
        <f t="shared" si="0"/>
        <v>10828818</v>
      </c>
      <c r="M16" s="12">
        <f t="shared" si="0"/>
        <v>5133553</v>
      </c>
      <c r="N16" s="13">
        <f>L16+M16</f>
        <v>15962371</v>
      </c>
      <c r="P16" s="3" t="s">
        <v>13</v>
      </c>
      <c r="Q16" s="2">
        <v>5690</v>
      </c>
      <c r="R16" s="2">
        <v>2219</v>
      </c>
      <c r="S16" s="2">
        <v>226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5916</v>
      </c>
      <c r="AB16" s="12">
        <f t="shared" si="1"/>
        <v>2219</v>
      </c>
      <c r="AC16" s="13">
        <f>AA16+AB16</f>
        <v>8135</v>
      </c>
      <c r="AE16" s="3" t="s">
        <v>13</v>
      </c>
      <c r="AF16" s="2">
        <f t="shared" si="2"/>
        <v>1882.5836555360281</v>
      </c>
      <c r="AG16" s="2">
        <f t="shared" si="2"/>
        <v>2313.4533573681838</v>
      </c>
      <c r="AH16" s="2">
        <f t="shared" si="2"/>
        <v>517.33185840707961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1830.4290060851927</v>
      </c>
      <c r="AQ16" s="16">
        <f t="shared" si="2"/>
        <v>2313.4533573681838</v>
      </c>
      <c r="AR16" s="13">
        <f t="shared" si="2"/>
        <v>1962.1845113706208</v>
      </c>
    </row>
    <row r="17" spans="1:44" ht="15" customHeight="1" thickBot="1" x14ac:dyDescent="0.3">
      <c r="A17" s="3" t="s">
        <v>14</v>
      </c>
      <c r="B17" s="2">
        <v>49641144.999999978</v>
      </c>
      <c r="C17" s="2">
        <v>342047577.99999976</v>
      </c>
      <c r="D17" s="2">
        <v>11086868</v>
      </c>
      <c r="E17" s="2">
        <v>9182440</v>
      </c>
      <c r="F17" s="2"/>
      <c r="G17" s="2">
        <v>55056400.000000015</v>
      </c>
      <c r="H17" s="2"/>
      <c r="I17" s="2">
        <v>11958010</v>
      </c>
      <c r="J17" s="2">
        <v>0</v>
      </c>
      <c r="K17" s="2"/>
      <c r="L17" s="1">
        <f t="shared" si="0"/>
        <v>60728012.999999978</v>
      </c>
      <c r="M17" s="12">
        <f t="shared" si="0"/>
        <v>418244427.99999976</v>
      </c>
      <c r="N17" s="13">
        <f>L17+M17</f>
        <v>478972440.99999976</v>
      </c>
      <c r="P17" s="3" t="s">
        <v>14</v>
      </c>
      <c r="Q17" s="2">
        <v>15110</v>
      </c>
      <c r="R17" s="2">
        <v>62699</v>
      </c>
      <c r="S17" s="2">
        <v>2532</v>
      </c>
      <c r="T17" s="2">
        <v>1946</v>
      </c>
      <c r="U17" s="2">
        <v>0</v>
      </c>
      <c r="V17" s="2">
        <v>5603</v>
      </c>
      <c r="W17" s="2">
        <v>0</v>
      </c>
      <c r="X17" s="2">
        <v>4515</v>
      </c>
      <c r="Y17" s="2">
        <v>7365</v>
      </c>
      <c r="Z17" s="2">
        <v>0</v>
      </c>
      <c r="AA17" s="1">
        <f t="shared" si="1"/>
        <v>25007</v>
      </c>
      <c r="AB17" s="12">
        <f t="shared" si="1"/>
        <v>74763</v>
      </c>
      <c r="AC17" s="13">
        <f>AA17+AB17</f>
        <v>99770</v>
      </c>
      <c r="AE17" s="3" t="s">
        <v>14</v>
      </c>
      <c r="AF17" s="2">
        <f t="shared" si="2"/>
        <v>3285.3173395102567</v>
      </c>
      <c r="AG17" s="2">
        <f t="shared" si="2"/>
        <v>5455.3912821576059</v>
      </c>
      <c r="AH17" s="2">
        <f t="shared" si="2"/>
        <v>4378.6998420221171</v>
      </c>
      <c r="AI17" s="2">
        <f t="shared" si="2"/>
        <v>4718.6228160328883</v>
      </c>
      <c r="AJ17" s="2" t="str">
        <f t="shared" si="2"/>
        <v>N.A.</v>
      </c>
      <c r="AK17" s="2">
        <f t="shared" si="2"/>
        <v>9826.2359450294516</v>
      </c>
      <c r="AL17" s="2" t="str">
        <f t="shared" si="2"/>
        <v>N.A.</v>
      </c>
      <c r="AM17" s="2">
        <f t="shared" si="2"/>
        <v>2648.5071982281283</v>
      </c>
      <c r="AN17" s="2">
        <f t="shared" si="2"/>
        <v>0</v>
      </c>
      <c r="AO17" s="2" t="str">
        <f t="shared" si="2"/>
        <v>N.A.</v>
      </c>
      <c r="AP17" s="15">
        <f t="shared" si="2"/>
        <v>2428.4405566441387</v>
      </c>
      <c r="AQ17" s="16">
        <f t="shared" si="2"/>
        <v>5594.2702673782451</v>
      </c>
      <c r="AR17" s="13">
        <f t="shared" si="2"/>
        <v>4800.7661721960485</v>
      </c>
    </row>
    <row r="18" spans="1:44" ht="15" customHeight="1" thickBot="1" x14ac:dyDescent="0.3">
      <c r="A18" s="3" t="s">
        <v>15</v>
      </c>
      <c r="B18" s="2">
        <v>6065547.9999999991</v>
      </c>
      <c r="C18" s="2">
        <v>840050</v>
      </c>
      <c r="D18" s="2">
        <v>4107930.0000000005</v>
      </c>
      <c r="E18" s="2">
        <v>807970.00000000012</v>
      </c>
      <c r="F18" s="2"/>
      <c r="G18" s="2">
        <v>15163799.000000002</v>
      </c>
      <c r="H18" s="2">
        <v>5851291</v>
      </c>
      <c r="I18" s="2"/>
      <c r="J18" s="2">
        <v>0</v>
      </c>
      <c r="K18" s="2"/>
      <c r="L18" s="1">
        <f t="shared" si="0"/>
        <v>16024769</v>
      </c>
      <c r="M18" s="12">
        <f t="shared" si="0"/>
        <v>16811819</v>
      </c>
      <c r="N18" s="13">
        <f>L18+M18</f>
        <v>32836588</v>
      </c>
      <c r="P18" s="3" t="s">
        <v>15</v>
      </c>
      <c r="Q18" s="2">
        <v>2995</v>
      </c>
      <c r="R18" s="2">
        <v>318</v>
      </c>
      <c r="S18" s="2">
        <v>1248</v>
      </c>
      <c r="T18" s="2">
        <v>290</v>
      </c>
      <c r="U18" s="2">
        <v>0</v>
      </c>
      <c r="V18" s="2">
        <v>2025</v>
      </c>
      <c r="W18" s="2">
        <v>3721</v>
      </c>
      <c r="X18" s="2">
        <v>0</v>
      </c>
      <c r="Y18" s="2">
        <v>3404</v>
      </c>
      <c r="Z18" s="2">
        <v>0</v>
      </c>
      <c r="AA18" s="1">
        <f t="shared" si="1"/>
        <v>11368</v>
      </c>
      <c r="AB18" s="12">
        <f t="shared" si="1"/>
        <v>2633</v>
      </c>
      <c r="AC18" s="18">
        <f>AA18+AB18</f>
        <v>14001</v>
      </c>
      <c r="AE18" s="3" t="s">
        <v>15</v>
      </c>
      <c r="AF18" s="2">
        <f t="shared" si="2"/>
        <v>2025.2247078464104</v>
      </c>
      <c r="AG18" s="2">
        <f t="shared" si="2"/>
        <v>2641.6666666666665</v>
      </c>
      <c r="AH18" s="2">
        <f t="shared" si="2"/>
        <v>3291.6105769230771</v>
      </c>
      <c r="AI18" s="2">
        <f t="shared" si="2"/>
        <v>2786.1034482758623</v>
      </c>
      <c r="AJ18" s="2" t="str">
        <f t="shared" si="2"/>
        <v>N.A.</v>
      </c>
      <c r="AK18" s="2">
        <f t="shared" si="2"/>
        <v>7488.295802469137</v>
      </c>
      <c r="AL18" s="2">
        <f t="shared" si="2"/>
        <v>1572.5049717817792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1409.6383708655876</v>
      </c>
      <c r="AQ18" s="16">
        <f t="shared" si="2"/>
        <v>6385.043296619825</v>
      </c>
      <c r="AR18" s="13">
        <f t="shared" si="2"/>
        <v>2345.3030497821583</v>
      </c>
    </row>
    <row r="19" spans="1:44" ht="15" customHeight="1" thickBot="1" x14ac:dyDescent="0.3">
      <c r="A19" s="4" t="s">
        <v>16</v>
      </c>
      <c r="B19" s="2">
        <v>92457804</v>
      </c>
      <c r="C19" s="2">
        <v>348021181.00000018</v>
      </c>
      <c r="D19" s="2">
        <v>30946800</v>
      </c>
      <c r="E19" s="2">
        <v>9990409.9999999981</v>
      </c>
      <c r="F19" s="2">
        <v>34849087.999999993</v>
      </c>
      <c r="G19" s="2">
        <v>70220199</v>
      </c>
      <c r="H19" s="2">
        <v>46546034.000000015</v>
      </c>
      <c r="I19" s="2">
        <v>11958010</v>
      </c>
      <c r="J19" s="2">
        <v>0</v>
      </c>
      <c r="K19" s="2"/>
      <c r="L19" s="1">
        <f t="shared" ref="L19" si="3">B19+D19+F19+H19+J19</f>
        <v>204799726</v>
      </c>
      <c r="M19" s="12">
        <f t="shared" ref="M19" si="4">C19+E19+G19+I19+K19</f>
        <v>440189800.00000018</v>
      </c>
      <c r="N19" s="18">
        <f>L19+M19</f>
        <v>644989526.00000024</v>
      </c>
      <c r="P19" s="4" t="s">
        <v>16</v>
      </c>
      <c r="Q19" s="2">
        <v>31896</v>
      </c>
      <c r="R19" s="2">
        <v>65236</v>
      </c>
      <c r="S19" s="2">
        <v>8177</v>
      </c>
      <c r="T19" s="2">
        <v>2236</v>
      </c>
      <c r="U19" s="2">
        <v>4378</v>
      </c>
      <c r="V19" s="2">
        <v>7628</v>
      </c>
      <c r="W19" s="2">
        <v>25686</v>
      </c>
      <c r="X19" s="2">
        <v>4515</v>
      </c>
      <c r="Y19" s="2">
        <v>15103</v>
      </c>
      <c r="Z19" s="2">
        <v>0</v>
      </c>
      <c r="AA19" s="1">
        <f t="shared" ref="AA19" si="5">Q19+S19+U19+W19+Y19</f>
        <v>85240</v>
      </c>
      <c r="AB19" s="12">
        <f t="shared" ref="AB19" si="6">R19+T19+V19+X19+Z19</f>
        <v>79615</v>
      </c>
      <c r="AC19" s="13">
        <f>AA19+AB19</f>
        <v>164855</v>
      </c>
      <c r="AE19" s="4" t="s">
        <v>16</v>
      </c>
      <c r="AF19" s="2">
        <f t="shared" ref="AF19:AO19" si="7">IFERROR(B19/Q19, "N.A.")</f>
        <v>2898.7272385252068</v>
      </c>
      <c r="AG19" s="2">
        <f t="shared" si="7"/>
        <v>5334.8025783309859</v>
      </c>
      <c r="AH19" s="2">
        <f t="shared" si="7"/>
        <v>3784.6153846153848</v>
      </c>
      <c r="AI19" s="2">
        <f t="shared" si="7"/>
        <v>4467.9830053667256</v>
      </c>
      <c r="AJ19" s="2">
        <f t="shared" si="7"/>
        <v>7960.047510278664</v>
      </c>
      <c r="AK19" s="2">
        <f t="shared" si="7"/>
        <v>9205.5845568956483</v>
      </c>
      <c r="AL19" s="2">
        <f t="shared" si="7"/>
        <v>1812.1168730047502</v>
      </c>
      <c r="AM19" s="2">
        <f t="shared" si="7"/>
        <v>2648.5071982281283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2402.6246597841391</v>
      </c>
      <c r="AQ19" s="16">
        <f t="shared" ref="AQ19" si="9">IFERROR(M19/AB19, "N.A.")</f>
        <v>5528.9807197136242</v>
      </c>
      <c r="AR19" s="13">
        <f t="shared" ref="AR19" si="10">IFERROR(N19/AC19, "N.A.")</f>
        <v>3912.4656576991915</v>
      </c>
    </row>
    <row r="20" spans="1:44" ht="15" customHeight="1" thickBot="1" x14ac:dyDescent="0.3">
      <c r="A20" s="5" t="s">
        <v>0</v>
      </c>
      <c r="B20" s="46">
        <f>B19+C19</f>
        <v>440478985.00000018</v>
      </c>
      <c r="C20" s="47"/>
      <c r="D20" s="46">
        <f>D19+E19</f>
        <v>40937210</v>
      </c>
      <c r="E20" s="47"/>
      <c r="F20" s="46">
        <f>F19+G19</f>
        <v>105069287</v>
      </c>
      <c r="G20" s="47"/>
      <c r="H20" s="46">
        <f>H19+I19</f>
        <v>58504044.000000015</v>
      </c>
      <c r="I20" s="47"/>
      <c r="J20" s="46">
        <f>J19+K19</f>
        <v>0</v>
      </c>
      <c r="K20" s="47"/>
      <c r="L20" s="46">
        <f>L19+M19</f>
        <v>644989526.00000024</v>
      </c>
      <c r="M20" s="50"/>
      <c r="N20" s="19">
        <f>B20+D20+F20+H20+J20</f>
        <v>644989526.00000024</v>
      </c>
      <c r="P20" s="5" t="s">
        <v>0</v>
      </c>
      <c r="Q20" s="46">
        <f>Q19+R19</f>
        <v>97132</v>
      </c>
      <c r="R20" s="47"/>
      <c r="S20" s="46">
        <f>S19+T19</f>
        <v>10413</v>
      </c>
      <c r="T20" s="47"/>
      <c r="U20" s="46">
        <f>U19+V19</f>
        <v>12006</v>
      </c>
      <c r="V20" s="47"/>
      <c r="W20" s="46">
        <f>W19+X19</f>
        <v>30201</v>
      </c>
      <c r="X20" s="47"/>
      <c r="Y20" s="46">
        <f>Y19+Z19</f>
        <v>15103</v>
      </c>
      <c r="Z20" s="47"/>
      <c r="AA20" s="46">
        <f>AA19+AB19</f>
        <v>164855</v>
      </c>
      <c r="AB20" s="47"/>
      <c r="AC20" s="20">
        <f>Q20+S20+U20+W20+Y20</f>
        <v>164855</v>
      </c>
      <c r="AE20" s="5" t="s">
        <v>0</v>
      </c>
      <c r="AF20" s="48">
        <f>IFERROR(B20/Q20,"N.A.")</f>
        <v>4534.8493287485089</v>
      </c>
      <c r="AG20" s="49"/>
      <c r="AH20" s="48">
        <f>IFERROR(D20/S20,"N.A.")</f>
        <v>3931.3559973110537</v>
      </c>
      <c r="AI20" s="49"/>
      <c r="AJ20" s="48">
        <f>IFERROR(F20/U20,"N.A.")</f>
        <v>8751.3982175578876</v>
      </c>
      <c r="AK20" s="49"/>
      <c r="AL20" s="48">
        <f>IFERROR(H20/W20,"N.A.")</f>
        <v>1937.1558557663659</v>
      </c>
      <c r="AM20" s="49"/>
      <c r="AN20" s="48">
        <f>IFERROR(J20/Y20,"N.A.")</f>
        <v>0</v>
      </c>
      <c r="AO20" s="49"/>
      <c r="AP20" s="48">
        <f>IFERROR(L20/AA20,"N.A.")</f>
        <v>3912.4656576991915</v>
      </c>
      <c r="AQ20" s="49"/>
      <c r="AR20" s="17">
        <f>IFERROR(N20/AC20, "N.A.")</f>
        <v>3912.4656576991915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22399137.999999993</v>
      </c>
      <c r="C27" s="2"/>
      <c r="D27" s="2">
        <v>15558025.000000002</v>
      </c>
      <c r="E27" s="2"/>
      <c r="F27" s="2">
        <v>31888960.000000007</v>
      </c>
      <c r="G27" s="2"/>
      <c r="H27" s="2">
        <v>19034850.999999996</v>
      </c>
      <c r="I27" s="2"/>
      <c r="J27" s="2">
        <v>0</v>
      </c>
      <c r="K27" s="2"/>
      <c r="L27" s="1">
        <f t="shared" ref="L27:M30" si="11">B27+D27+F27+H27+J27</f>
        <v>88880974</v>
      </c>
      <c r="M27" s="12">
        <f t="shared" si="11"/>
        <v>0</v>
      </c>
      <c r="N27" s="13">
        <f>L27+M27</f>
        <v>88880974</v>
      </c>
      <c r="P27" s="3" t="s">
        <v>12</v>
      </c>
      <c r="Q27" s="2">
        <v>5246</v>
      </c>
      <c r="R27" s="2">
        <v>0</v>
      </c>
      <c r="S27" s="2">
        <v>3954</v>
      </c>
      <c r="T27" s="2">
        <v>0</v>
      </c>
      <c r="U27" s="2">
        <v>3517</v>
      </c>
      <c r="V27" s="2">
        <v>0</v>
      </c>
      <c r="W27" s="2">
        <v>7141</v>
      </c>
      <c r="X27" s="2">
        <v>0</v>
      </c>
      <c r="Y27" s="2">
        <v>1775</v>
      </c>
      <c r="Z27" s="2">
        <v>0</v>
      </c>
      <c r="AA27" s="1">
        <f t="shared" ref="AA27:AB30" si="12">Q27+S27+U27+W27+Y27</f>
        <v>21633</v>
      </c>
      <c r="AB27" s="12">
        <f t="shared" si="12"/>
        <v>0</v>
      </c>
      <c r="AC27" s="13">
        <f>AA27+AB27</f>
        <v>21633</v>
      </c>
      <c r="AE27" s="3" t="s">
        <v>12</v>
      </c>
      <c r="AF27" s="2">
        <f t="shared" ref="AF27:AR30" si="13">IFERROR(B27/Q27, "N.A.")</f>
        <v>4269.7556233320611</v>
      </c>
      <c r="AG27" s="2" t="str">
        <f t="shared" si="13"/>
        <v>N.A.</v>
      </c>
      <c r="AH27" s="2">
        <f t="shared" si="13"/>
        <v>3934.7559433485085</v>
      </c>
      <c r="AI27" s="2" t="str">
        <f t="shared" si="13"/>
        <v>N.A.</v>
      </c>
      <c r="AJ27" s="2">
        <f t="shared" si="13"/>
        <v>9067.0912709695785</v>
      </c>
      <c r="AK27" s="2" t="str">
        <f t="shared" si="13"/>
        <v>N.A.</v>
      </c>
      <c r="AL27" s="2">
        <f t="shared" si="13"/>
        <v>2665.5721887690793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4108.5829057458513</v>
      </c>
      <c r="AQ27" s="16" t="str">
        <f t="shared" si="13"/>
        <v>N.A.</v>
      </c>
      <c r="AR27" s="13">
        <f t="shared" si="13"/>
        <v>4108.5829057458513</v>
      </c>
    </row>
    <row r="28" spans="1:44" ht="15" customHeight="1" thickBot="1" x14ac:dyDescent="0.3">
      <c r="A28" s="3" t="s">
        <v>13</v>
      </c>
      <c r="B28" s="2">
        <v>2687869.9999999995</v>
      </c>
      <c r="C28" s="2">
        <v>1244800.0000000002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2687869.9999999995</v>
      </c>
      <c r="M28" s="12">
        <f t="shared" si="11"/>
        <v>1244800.0000000002</v>
      </c>
      <c r="N28" s="13">
        <f>L28+M28</f>
        <v>3932670</v>
      </c>
      <c r="P28" s="3" t="s">
        <v>13</v>
      </c>
      <c r="Q28" s="2">
        <v>913</v>
      </c>
      <c r="R28" s="2">
        <v>285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913</v>
      </c>
      <c r="AB28" s="12">
        <f t="shared" si="12"/>
        <v>285</v>
      </c>
      <c r="AC28" s="13">
        <f>AA28+AB28</f>
        <v>1198</v>
      </c>
      <c r="AE28" s="3" t="s">
        <v>13</v>
      </c>
      <c r="AF28" s="2">
        <f t="shared" si="13"/>
        <v>2943.9978094194958</v>
      </c>
      <c r="AG28" s="2">
        <f t="shared" si="13"/>
        <v>4367.7192982456145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2943.9978094194958</v>
      </c>
      <c r="AQ28" s="16">
        <f t="shared" si="13"/>
        <v>4367.7192982456145</v>
      </c>
      <c r="AR28" s="13">
        <f t="shared" si="13"/>
        <v>3282.6961602671117</v>
      </c>
    </row>
    <row r="29" spans="1:44" ht="15" customHeight="1" thickBot="1" x14ac:dyDescent="0.3">
      <c r="A29" s="3" t="s">
        <v>14</v>
      </c>
      <c r="B29" s="2">
        <v>34419971.999999993</v>
      </c>
      <c r="C29" s="2">
        <v>223106102.99999991</v>
      </c>
      <c r="D29" s="2">
        <v>10798968</v>
      </c>
      <c r="E29" s="2">
        <v>5470880.0000000009</v>
      </c>
      <c r="F29" s="2"/>
      <c r="G29" s="2">
        <v>45533120.000000007</v>
      </c>
      <c r="H29" s="2"/>
      <c r="I29" s="2">
        <v>5313040</v>
      </c>
      <c r="J29" s="2">
        <v>0</v>
      </c>
      <c r="K29" s="2"/>
      <c r="L29" s="1">
        <f t="shared" si="11"/>
        <v>45218939.999999993</v>
      </c>
      <c r="M29" s="12">
        <f t="shared" si="11"/>
        <v>279423142.99999994</v>
      </c>
      <c r="N29" s="13">
        <f>L29+M29</f>
        <v>324642082.99999994</v>
      </c>
      <c r="P29" s="3" t="s">
        <v>14</v>
      </c>
      <c r="Q29" s="2">
        <v>9267</v>
      </c>
      <c r="R29" s="2">
        <v>40189</v>
      </c>
      <c r="S29" s="2">
        <v>1915</v>
      </c>
      <c r="T29" s="2">
        <v>1473</v>
      </c>
      <c r="U29" s="2">
        <v>0</v>
      </c>
      <c r="V29" s="2">
        <v>3869</v>
      </c>
      <c r="W29" s="2">
        <v>0</v>
      </c>
      <c r="X29" s="2">
        <v>2109</v>
      </c>
      <c r="Y29" s="2">
        <v>2997</v>
      </c>
      <c r="Z29" s="2">
        <v>0</v>
      </c>
      <c r="AA29" s="1">
        <f t="shared" si="12"/>
        <v>14179</v>
      </c>
      <c r="AB29" s="12">
        <f t="shared" si="12"/>
        <v>47640</v>
      </c>
      <c r="AC29" s="13">
        <f>AA29+AB29</f>
        <v>61819</v>
      </c>
      <c r="AE29" s="3" t="s">
        <v>14</v>
      </c>
      <c r="AF29" s="2">
        <f t="shared" si="13"/>
        <v>3714.2518614438322</v>
      </c>
      <c r="AG29" s="2">
        <f t="shared" si="13"/>
        <v>5551.422105551268</v>
      </c>
      <c r="AH29" s="2">
        <f t="shared" si="13"/>
        <v>5639.1477806788507</v>
      </c>
      <c r="AI29" s="2">
        <f t="shared" si="13"/>
        <v>3714.1072640868983</v>
      </c>
      <c r="AJ29" s="2" t="str">
        <f t="shared" si="13"/>
        <v>N.A.</v>
      </c>
      <c r="AK29" s="2">
        <f t="shared" si="13"/>
        <v>11768.705091754977</v>
      </c>
      <c r="AL29" s="2" t="str">
        <f t="shared" si="13"/>
        <v>N.A.</v>
      </c>
      <c r="AM29" s="2">
        <f t="shared" si="13"/>
        <v>2519.2223802750118</v>
      </c>
      <c r="AN29" s="2">
        <f t="shared" si="13"/>
        <v>0</v>
      </c>
      <c r="AO29" s="2" t="str">
        <f t="shared" si="13"/>
        <v>N.A.</v>
      </c>
      <c r="AP29" s="15">
        <f t="shared" si="13"/>
        <v>3189.1487410959867</v>
      </c>
      <c r="AQ29" s="16">
        <f t="shared" si="13"/>
        <v>5865.3052686817791</v>
      </c>
      <c r="AR29" s="13">
        <f t="shared" si="13"/>
        <v>5251.4936022905567</v>
      </c>
    </row>
    <row r="30" spans="1:44" ht="15" customHeight="1" thickBot="1" x14ac:dyDescent="0.3">
      <c r="A30" s="3" t="s">
        <v>15</v>
      </c>
      <c r="B30" s="2">
        <v>6065547.9999999991</v>
      </c>
      <c r="C30" s="2">
        <v>840050</v>
      </c>
      <c r="D30" s="2">
        <v>3679650</v>
      </c>
      <c r="E30" s="2">
        <v>807970.00000000012</v>
      </c>
      <c r="F30" s="2"/>
      <c r="G30" s="2">
        <v>15163799.000000002</v>
      </c>
      <c r="H30" s="2">
        <v>5848593</v>
      </c>
      <c r="I30" s="2"/>
      <c r="J30" s="2">
        <v>0</v>
      </c>
      <c r="K30" s="2"/>
      <c r="L30" s="1">
        <f t="shared" si="11"/>
        <v>15593791</v>
      </c>
      <c r="M30" s="12">
        <f t="shared" si="11"/>
        <v>16811819</v>
      </c>
      <c r="N30" s="13">
        <f>L30+M30</f>
        <v>32405610</v>
      </c>
      <c r="P30" s="3" t="s">
        <v>15</v>
      </c>
      <c r="Q30" s="2">
        <v>2995</v>
      </c>
      <c r="R30" s="2">
        <v>318</v>
      </c>
      <c r="S30" s="2">
        <v>1082</v>
      </c>
      <c r="T30" s="2">
        <v>290</v>
      </c>
      <c r="U30" s="2">
        <v>0</v>
      </c>
      <c r="V30" s="2">
        <v>2025</v>
      </c>
      <c r="W30" s="2">
        <v>3590</v>
      </c>
      <c r="X30" s="2">
        <v>0</v>
      </c>
      <c r="Y30" s="2">
        <v>2038</v>
      </c>
      <c r="Z30" s="2">
        <v>0</v>
      </c>
      <c r="AA30" s="1">
        <f t="shared" si="12"/>
        <v>9705</v>
      </c>
      <c r="AB30" s="12">
        <f t="shared" si="12"/>
        <v>2633</v>
      </c>
      <c r="AC30" s="18">
        <f>AA30+AB30</f>
        <v>12338</v>
      </c>
      <c r="AE30" s="3" t="s">
        <v>15</v>
      </c>
      <c r="AF30" s="2">
        <f t="shared" si="13"/>
        <v>2025.2247078464104</v>
      </c>
      <c r="AG30" s="2">
        <f t="shared" si="13"/>
        <v>2641.6666666666665</v>
      </c>
      <c r="AH30" s="2">
        <f t="shared" si="13"/>
        <v>3400.7855822550832</v>
      </c>
      <c r="AI30" s="2">
        <f t="shared" si="13"/>
        <v>2786.1034482758623</v>
      </c>
      <c r="AJ30" s="2" t="str">
        <f t="shared" si="13"/>
        <v>N.A.</v>
      </c>
      <c r="AK30" s="2">
        <f t="shared" si="13"/>
        <v>7488.295802469137</v>
      </c>
      <c r="AL30" s="2">
        <f t="shared" si="13"/>
        <v>1629.1345403899722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1606.7790829469345</v>
      </c>
      <c r="AQ30" s="16">
        <f t="shared" si="13"/>
        <v>6385.043296619825</v>
      </c>
      <c r="AR30" s="13">
        <f t="shared" si="13"/>
        <v>2626.4880855892366</v>
      </c>
    </row>
    <row r="31" spans="1:44" ht="15" customHeight="1" thickBot="1" x14ac:dyDescent="0.3">
      <c r="A31" s="4" t="s">
        <v>16</v>
      </c>
      <c r="B31" s="2">
        <v>65572528.000000015</v>
      </c>
      <c r="C31" s="2">
        <v>225190953.00000009</v>
      </c>
      <c r="D31" s="2">
        <v>30036643</v>
      </c>
      <c r="E31" s="2">
        <v>6278849.9999999991</v>
      </c>
      <c r="F31" s="2">
        <v>31888960.000000007</v>
      </c>
      <c r="G31" s="2">
        <v>60696918.999999978</v>
      </c>
      <c r="H31" s="2">
        <v>24883443.999999989</v>
      </c>
      <c r="I31" s="2">
        <v>5313040</v>
      </c>
      <c r="J31" s="2">
        <v>0</v>
      </c>
      <c r="K31" s="2"/>
      <c r="L31" s="1">
        <f t="shared" ref="L31" si="14">B31+D31+F31+H31+J31</f>
        <v>152381575.00000003</v>
      </c>
      <c r="M31" s="12">
        <f t="shared" ref="M31" si="15">C31+E31+G31+I31+K31</f>
        <v>297479762.00000006</v>
      </c>
      <c r="N31" s="18">
        <f>L31+M31</f>
        <v>449861337.00000012</v>
      </c>
      <c r="P31" s="4" t="s">
        <v>16</v>
      </c>
      <c r="Q31" s="2">
        <v>18421</v>
      </c>
      <c r="R31" s="2">
        <v>40792</v>
      </c>
      <c r="S31" s="2">
        <v>6951</v>
      </c>
      <c r="T31" s="2">
        <v>1763</v>
      </c>
      <c r="U31" s="2">
        <v>3517</v>
      </c>
      <c r="V31" s="2">
        <v>5894</v>
      </c>
      <c r="W31" s="2">
        <v>10731</v>
      </c>
      <c r="X31" s="2">
        <v>2109</v>
      </c>
      <c r="Y31" s="2">
        <v>6810</v>
      </c>
      <c r="Z31" s="2">
        <v>0</v>
      </c>
      <c r="AA31" s="1">
        <f t="shared" ref="AA31" si="16">Q31+S31+U31+W31+Y31</f>
        <v>46430</v>
      </c>
      <c r="AB31" s="12">
        <f t="shared" ref="AB31" si="17">R31+T31+V31+X31+Z31</f>
        <v>50558</v>
      </c>
      <c r="AC31" s="13">
        <f>AA31+AB31</f>
        <v>96988</v>
      </c>
      <c r="AE31" s="4" t="s">
        <v>16</v>
      </c>
      <c r="AF31" s="2">
        <f t="shared" ref="AF31:AO31" si="18">IFERROR(B31/Q31, "N.A.")</f>
        <v>3559.6616904619736</v>
      </c>
      <c r="AG31" s="2">
        <f t="shared" si="18"/>
        <v>5520.4685477544635</v>
      </c>
      <c r="AH31" s="2">
        <f t="shared" si="18"/>
        <v>4321.1973816717018</v>
      </c>
      <c r="AI31" s="2">
        <f t="shared" si="18"/>
        <v>3561.457742484401</v>
      </c>
      <c r="AJ31" s="2">
        <f t="shared" si="18"/>
        <v>9067.0912709695785</v>
      </c>
      <c r="AK31" s="2">
        <f t="shared" si="18"/>
        <v>10298.086019681028</v>
      </c>
      <c r="AL31" s="2">
        <f t="shared" si="18"/>
        <v>2318.8373870095975</v>
      </c>
      <c r="AM31" s="2">
        <f t="shared" si="18"/>
        <v>2519.2223802750118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3281.9637088089603</v>
      </c>
      <c r="AQ31" s="16">
        <f t="shared" ref="AQ31" si="20">IFERROR(M31/AB31, "N.A.")</f>
        <v>5883.9305747853959</v>
      </c>
      <c r="AR31" s="13">
        <f t="shared" ref="AR31" si="21">IFERROR(N31/AC31, "N.A.")</f>
        <v>4638.3195549964958</v>
      </c>
    </row>
    <row r="32" spans="1:44" ht="15" customHeight="1" thickBot="1" x14ac:dyDescent="0.3">
      <c r="A32" s="5" t="s">
        <v>0</v>
      </c>
      <c r="B32" s="46">
        <f>B31+C31</f>
        <v>290763481.00000012</v>
      </c>
      <c r="C32" s="47"/>
      <c r="D32" s="46">
        <f>D31+E31</f>
        <v>36315493</v>
      </c>
      <c r="E32" s="47"/>
      <c r="F32" s="46">
        <f>F31+G31</f>
        <v>92585878.999999985</v>
      </c>
      <c r="G32" s="47"/>
      <c r="H32" s="46">
        <f>H31+I31</f>
        <v>30196483.999999989</v>
      </c>
      <c r="I32" s="47"/>
      <c r="J32" s="46">
        <f>J31+K31</f>
        <v>0</v>
      </c>
      <c r="K32" s="47"/>
      <c r="L32" s="46">
        <f>L31+M31</f>
        <v>449861337.00000012</v>
      </c>
      <c r="M32" s="50"/>
      <c r="N32" s="19">
        <f>B32+D32+F32+H32+J32</f>
        <v>449861337.00000012</v>
      </c>
      <c r="P32" s="5" t="s">
        <v>0</v>
      </c>
      <c r="Q32" s="46">
        <f>Q31+R31</f>
        <v>59213</v>
      </c>
      <c r="R32" s="47"/>
      <c r="S32" s="46">
        <f>S31+T31</f>
        <v>8714</v>
      </c>
      <c r="T32" s="47"/>
      <c r="U32" s="46">
        <f>U31+V31</f>
        <v>9411</v>
      </c>
      <c r="V32" s="47"/>
      <c r="W32" s="46">
        <f>W31+X31</f>
        <v>12840</v>
      </c>
      <c r="X32" s="47"/>
      <c r="Y32" s="46">
        <f>Y31+Z31</f>
        <v>6810</v>
      </c>
      <c r="Z32" s="47"/>
      <c r="AA32" s="46">
        <f>AA31+AB31</f>
        <v>96988</v>
      </c>
      <c r="AB32" s="47"/>
      <c r="AC32" s="20">
        <f>Q32+S32+U32+W32+Y32</f>
        <v>96988</v>
      </c>
      <c r="AE32" s="5" t="s">
        <v>0</v>
      </c>
      <c r="AF32" s="48">
        <f>IFERROR(B32/Q32,"N.A.")</f>
        <v>4910.4669751574847</v>
      </c>
      <c r="AG32" s="49"/>
      <c r="AH32" s="48">
        <f>IFERROR(D32/S32,"N.A.")</f>
        <v>4167.488294698187</v>
      </c>
      <c r="AI32" s="49"/>
      <c r="AJ32" s="48">
        <f>IFERROR(F32/U32,"N.A.")</f>
        <v>9838.0489852300489</v>
      </c>
      <c r="AK32" s="49"/>
      <c r="AL32" s="48">
        <f>IFERROR(H32/W32,"N.A.")</f>
        <v>2351.7510903426783</v>
      </c>
      <c r="AM32" s="49"/>
      <c r="AN32" s="48">
        <f>IFERROR(J32/Y32,"N.A.")</f>
        <v>0</v>
      </c>
      <c r="AO32" s="49"/>
      <c r="AP32" s="48">
        <f>IFERROR(L32/AA32,"N.A.")</f>
        <v>4638.3195549964958</v>
      </c>
      <c r="AQ32" s="49"/>
      <c r="AR32" s="17">
        <f>IFERROR(N32/AC32, "N.A.")</f>
        <v>4638.3195549964958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3640072.0000000005</v>
      </c>
      <c r="C39" s="2"/>
      <c r="D39" s="2">
        <v>77060</v>
      </c>
      <c r="E39" s="2"/>
      <c r="F39" s="2">
        <v>2960128</v>
      </c>
      <c r="G39" s="2"/>
      <c r="H39" s="2">
        <v>21659892</v>
      </c>
      <c r="I39" s="2"/>
      <c r="J39" s="2">
        <v>0</v>
      </c>
      <c r="K39" s="2"/>
      <c r="L39" s="1">
        <f t="shared" ref="L39:M42" si="22">B39+D39+F39+H39+J39</f>
        <v>28337152</v>
      </c>
      <c r="M39" s="12">
        <f t="shared" si="22"/>
        <v>0</v>
      </c>
      <c r="N39" s="13">
        <f>L39+M39</f>
        <v>28337152</v>
      </c>
      <c r="P39" s="3" t="s">
        <v>12</v>
      </c>
      <c r="Q39" s="2">
        <v>2855</v>
      </c>
      <c r="R39" s="2">
        <v>0</v>
      </c>
      <c r="S39" s="2">
        <v>217</v>
      </c>
      <c r="T39" s="2">
        <v>0</v>
      </c>
      <c r="U39" s="2">
        <v>861</v>
      </c>
      <c r="V39" s="2">
        <v>0</v>
      </c>
      <c r="W39" s="2">
        <v>14824</v>
      </c>
      <c r="X39" s="2">
        <v>0</v>
      </c>
      <c r="Y39" s="2">
        <v>2559</v>
      </c>
      <c r="Z39" s="2">
        <v>0</v>
      </c>
      <c r="AA39" s="1">
        <f t="shared" ref="AA39:AB42" si="23">Q39+S39+U39+W39+Y39</f>
        <v>21316</v>
      </c>
      <c r="AB39" s="12">
        <f t="shared" si="23"/>
        <v>0</v>
      </c>
      <c r="AC39" s="13">
        <f>AA39+AB39</f>
        <v>21316</v>
      </c>
      <c r="AE39" s="3" t="s">
        <v>12</v>
      </c>
      <c r="AF39" s="2">
        <f t="shared" ref="AF39:AR42" si="24">IFERROR(B39/Q39, "N.A.")</f>
        <v>1274.9814360770579</v>
      </c>
      <c r="AG39" s="2" t="str">
        <f t="shared" si="24"/>
        <v>N.A.</v>
      </c>
      <c r="AH39" s="2">
        <f t="shared" si="24"/>
        <v>355.11520737327191</v>
      </c>
      <c r="AI39" s="2" t="str">
        <f t="shared" si="24"/>
        <v>N.A.</v>
      </c>
      <c r="AJ39" s="2">
        <f t="shared" si="24"/>
        <v>3438.0116144018584</v>
      </c>
      <c r="AK39" s="2" t="str">
        <f t="shared" si="24"/>
        <v>N.A.</v>
      </c>
      <c r="AL39" s="2">
        <f t="shared" si="24"/>
        <v>1461.1368051807879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1329.3841246012385</v>
      </c>
      <c r="AQ39" s="16" t="str">
        <f t="shared" si="24"/>
        <v>N.A.</v>
      </c>
      <c r="AR39" s="13">
        <f t="shared" si="24"/>
        <v>1329.3841246012385</v>
      </c>
    </row>
    <row r="40" spans="1:44" ht="15" customHeight="1" thickBot="1" x14ac:dyDescent="0.3">
      <c r="A40" s="3" t="s">
        <v>13</v>
      </c>
      <c r="B40" s="2">
        <v>8024031.0000000009</v>
      </c>
      <c r="C40" s="2">
        <v>3888753</v>
      </c>
      <c r="D40" s="2">
        <v>116916.99999999999</v>
      </c>
      <c r="E40" s="2"/>
      <c r="F40" s="2"/>
      <c r="G40" s="2"/>
      <c r="H40" s="2"/>
      <c r="I40" s="2"/>
      <c r="J40" s="2"/>
      <c r="K40" s="2"/>
      <c r="L40" s="1">
        <f t="shared" si="22"/>
        <v>8140948.0000000009</v>
      </c>
      <c r="M40" s="12">
        <f t="shared" si="22"/>
        <v>3888753</v>
      </c>
      <c r="N40" s="13">
        <f>L40+M40</f>
        <v>12029701</v>
      </c>
      <c r="P40" s="3" t="s">
        <v>13</v>
      </c>
      <c r="Q40" s="2">
        <v>4777</v>
      </c>
      <c r="R40" s="2">
        <v>1934</v>
      </c>
      <c r="S40" s="2">
        <v>226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5003</v>
      </c>
      <c r="AB40" s="12">
        <f t="shared" si="23"/>
        <v>1934</v>
      </c>
      <c r="AC40" s="13">
        <f>AA40+AB40</f>
        <v>6937</v>
      </c>
      <c r="AE40" s="3" t="s">
        <v>13</v>
      </c>
      <c r="AF40" s="2">
        <f t="shared" si="24"/>
        <v>1679.721791919615</v>
      </c>
      <c r="AG40" s="2">
        <f t="shared" si="24"/>
        <v>2010.7306101344363</v>
      </c>
      <c r="AH40" s="2">
        <f t="shared" si="24"/>
        <v>517.33185840707961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1627.2132720367781</v>
      </c>
      <c r="AQ40" s="16">
        <f t="shared" si="24"/>
        <v>2010.7306101344363</v>
      </c>
      <c r="AR40" s="13">
        <f t="shared" si="24"/>
        <v>1734.1359377252415</v>
      </c>
    </row>
    <row r="41" spans="1:44" ht="15" customHeight="1" thickBot="1" x14ac:dyDescent="0.3">
      <c r="A41" s="3" t="s">
        <v>14</v>
      </c>
      <c r="B41" s="2">
        <v>15221173</v>
      </c>
      <c r="C41" s="2">
        <v>118941474.99999997</v>
      </c>
      <c r="D41" s="2">
        <v>287900.00000000006</v>
      </c>
      <c r="E41" s="2">
        <v>3711560</v>
      </c>
      <c r="F41" s="2"/>
      <c r="G41" s="2">
        <v>9523279.9999999981</v>
      </c>
      <c r="H41" s="2"/>
      <c r="I41" s="2">
        <v>6644969.9999999981</v>
      </c>
      <c r="J41" s="2">
        <v>0</v>
      </c>
      <c r="K41" s="2"/>
      <c r="L41" s="1">
        <f t="shared" si="22"/>
        <v>15509073</v>
      </c>
      <c r="M41" s="12">
        <f t="shared" si="22"/>
        <v>138821284.99999997</v>
      </c>
      <c r="N41" s="13">
        <f>L41+M41</f>
        <v>154330357.99999997</v>
      </c>
      <c r="P41" s="3" t="s">
        <v>14</v>
      </c>
      <c r="Q41" s="2">
        <v>5843</v>
      </c>
      <c r="R41" s="2">
        <v>22510</v>
      </c>
      <c r="S41" s="2">
        <v>617</v>
      </c>
      <c r="T41" s="2">
        <v>473</v>
      </c>
      <c r="U41" s="2">
        <v>0</v>
      </c>
      <c r="V41" s="2">
        <v>1734</v>
      </c>
      <c r="W41" s="2">
        <v>0</v>
      </c>
      <c r="X41" s="2">
        <v>2406</v>
      </c>
      <c r="Y41" s="2">
        <v>4368</v>
      </c>
      <c r="Z41" s="2">
        <v>0</v>
      </c>
      <c r="AA41" s="1">
        <f t="shared" si="23"/>
        <v>10828</v>
      </c>
      <c r="AB41" s="12">
        <f t="shared" si="23"/>
        <v>27123</v>
      </c>
      <c r="AC41" s="13">
        <f>AA41+AB41</f>
        <v>37951</v>
      </c>
      <c r="AE41" s="3" t="s">
        <v>14</v>
      </c>
      <c r="AF41" s="2">
        <f t="shared" si="24"/>
        <v>2605.0270409036452</v>
      </c>
      <c r="AG41" s="2">
        <f t="shared" si="24"/>
        <v>5283.9393602843165</v>
      </c>
      <c r="AH41" s="2">
        <f t="shared" si="24"/>
        <v>466.61264181523512</v>
      </c>
      <c r="AI41" s="2">
        <f t="shared" si="24"/>
        <v>7846.8498942917549</v>
      </c>
      <c r="AJ41" s="2" t="str">
        <f t="shared" si="24"/>
        <v>N.A.</v>
      </c>
      <c r="AK41" s="2">
        <f t="shared" si="24"/>
        <v>5492.0876585928481</v>
      </c>
      <c r="AL41" s="2" t="str">
        <f t="shared" si="24"/>
        <v>N.A.</v>
      </c>
      <c r="AM41" s="2">
        <f t="shared" si="24"/>
        <v>2761.8329177057349</v>
      </c>
      <c r="AN41" s="2">
        <f t="shared" si="24"/>
        <v>0</v>
      </c>
      <c r="AO41" s="2" t="str">
        <f t="shared" si="24"/>
        <v>N.A.</v>
      </c>
      <c r="AP41" s="15">
        <f t="shared" si="24"/>
        <v>1432.3118766161804</v>
      </c>
      <c r="AQ41" s="16">
        <f t="shared" si="24"/>
        <v>5118.212771448585</v>
      </c>
      <c r="AR41" s="13">
        <f t="shared" si="24"/>
        <v>4066.5689441648433</v>
      </c>
    </row>
    <row r="42" spans="1:44" ht="15" customHeight="1" thickBot="1" x14ac:dyDescent="0.3">
      <c r="A42" s="3" t="s">
        <v>15</v>
      </c>
      <c r="B42" s="2"/>
      <c r="C42" s="2"/>
      <c r="D42" s="2">
        <v>428280</v>
      </c>
      <c r="E42" s="2"/>
      <c r="F42" s="2"/>
      <c r="G42" s="2"/>
      <c r="H42" s="2">
        <v>2698</v>
      </c>
      <c r="I42" s="2"/>
      <c r="J42" s="2">
        <v>0</v>
      </c>
      <c r="K42" s="2"/>
      <c r="L42" s="1">
        <f t="shared" si="22"/>
        <v>430978</v>
      </c>
      <c r="M42" s="12">
        <f t="shared" si="22"/>
        <v>0</v>
      </c>
      <c r="N42" s="13">
        <f>L42+M42</f>
        <v>430978</v>
      </c>
      <c r="P42" s="3" t="s">
        <v>15</v>
      </c>
      <c r="Q42" s="2">
        <v>0</v>
      </c>
      <c r="R42" s="2">
        <v>0</v>
      </c>
      <c r="S42" s="2">
        <v>166</v>
      </c>
      <c r="T42" s="2">
        <v>0</v>
      </c>
      <c r="U42" s="2">
        <v>0</v>
      </c>
      <c r="V42" s="2">
        <v>0</v>
      </c>
      <c r="W42" s="2">
        <v>131</v>
      </c>
      <c r="X42" s="2">
        <v>0</v>
      </c>
      <c r="Y42" s="2">
        <v>1366</v>
      </c>
      <c r="Z42" s="2">
        <v>0</v>
      </c>
      <c r="AA42" s="1">
        <f t="shared" si="23"/>
        <v>1663</v>
      </c>
      <c r="AB42" s="12">
        <f t="shared" si="23"/>
        <v>0</v>
      </c>
      <c r="AC42" s="13">
        <f>AA42+AB42</f>
        <v>1663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>
        <f t="shared" si="24"/>
        <v>2580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20.595419847328245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259.15694527961517</v>
      </c>
      <c r="AQ42" s="16" t="str">
        <f t="shared" si="24"/>
        <v>N.A.</v>
      </c>
      <c r="AR42" s="13">
        <f t="shared" si="24"/>
        <v>259.15694527961517</v>
      </c>
    </row>
    <row r="43" spans="1:44" ht="15" customHeight="1" thickBot="1" x14ac:dyDescent="0.3">
      <c r="A43" s="4" t="s">
        <v>16</v>
      </c>
      <c r="B43" s="2">
        <v>26885276.000000004</v>
      </c>
      <c r="C43" s="2">
        <v>122830227.99999999</v>
      </c>
      <c r="D43" s="2">
        <v>910157</v>
      </c>
      <c r="E43" s="2">
        <v>3711560</v>
      </c>
      <c r="F43" s="2">
        <v>2960128</v>
      </c>
      <c r="G43" s="2">
        <v>9523279.9999999981</v>
      </c>
      <c r="H43" s="2">
        <v>21662590</v>
      </c>
      <c r="I43" s="2">
        <v>6644969.9999999981</v>
      </c>
      <c r="J43" s="2">
        <v>0</v>
      </c>
      <c r="K43" s="2"/>
      <c r="L43" s="1">
        <f t="shared" ref="L43" si="25">B43+D43+F43+H43+J43</f>
        <v>52418151</v>
      </c>
      <c r="M43" s="12">
        <f t="shared" ref="M43" si="26">C43+E43+G43+I43+K43</f>
        <v>142710037.99999997</v>
      </c>
      <c r="N43" s="18">
        <f>L43+M43</f>
        <v>195128188.99999997</v>
      </c>
      <c r="P43" s="4" t="s">
        <v>16</v>
      </c>
      <c r="Q43" s="2">
        <v>13475</v>
      </c>
      <c r="R43" s="2">
        <v>24444</v>
      </c>
      <c r="S43" s="2">
        <v>1226</v>
      </c>
      <c r="T43" s="2">
        <v>473</v>
      </c>
      <c r="U43" s="2">
        <v>861</v>
      </c>
      <c r="V43" s="2">
        <v>1734</v>
      </c>
      <c r="W43" s="2">
        <v>14955</v>
      </c>
      <c r="X43" s="2">
        <v>2406</v>
      </c>
      <c r="Y43" s="2">
        <v>8293</v>
      </c>
      <c r="Z43" s="2">
        <v>0</v>
      </c>
      <c r="AA43" s="1">
        <f t="shared" ref="AA43" si="27">Q43+S43+U43+W43+Y43</f>
        <v>38810</v>
      </c>
      <c r="AB43" s="12">
        <f t="shared" ref="AB43" si="28">R43+T43+V43+X43+Z43</f>
        <v>29057</v>
      </c>
      <c r="AC43" s="18">
        <f>AA43+AB43</f>
        <v>67867</v>
      </c>
      <c r="AE43" s="4" t="s">
        <v>16</v>
      </c>
      <c r="AF43" s="2">
        <f t="shared" ref="AF43:AO43" si="29">IFERROR(B43/Q43, "N.A.")</f>
        <v>1995.1967346938777</v>
      </c>
      <c r="AG43" s="2">
        <f t="shared" si="29"/>
        <v>5024.9643266241201</v>
      </c>
      <c r="AH43" s="2">
        <f t="shared" si="29"/>
        <v>742.37928221859704</v>
      </c>
      <c r="AI43" s="2">
        <f t="shared" si="29"/>
        <v>7846.8498942917549</v>
      </c>
      <c r="AJ43" s="2">
        <f t="shared" si="29"/>
        <v>3438.0116144018584</v>
      </c>
      <c r="AK43" s="2">
        <f t="shared" si="29"/>
        <v>5492.0876585928481</v>
      </c>
      <c r="AL43" s="2">
        <f t="shared" si="29"/>
        <v>1448.5182213306587</v>
      </c>
      <c r="AM43" s="2">
        <f t="shared" si="29"/>
        <v>2761.8329177057349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1350.6351713475908</v>
      </c>
      <c r="AQ43" s="16">
        <f t="shared" ref="AQ43" si="31">IFERROR(M43/AB43, "N.A.")</f>
        <v>4911.3823863440812</v>
      </c>
      <c r="AR43" s="13">
        <f t="shared" ref="AR43" si="32">IFERROR(N43/AC43, "N.A.")</f>
        <v>2875.1556573887156</v>
      </c>
    </row>
    <row r="44" spans="1:44" ht="15" customHeight="1" thickBot="1" x14ac:dyDescent="0.3">
      <c r="A44" s="5" t="s">
        <v>0</v>
      </c>
      <c r="B44" s="46">
        <f>B43+C43</f>
        <v>149715504</v>
      </c>
      <c r="C44" s="47"/>
      <c r="D44" s="46">
        <f>D43+E43</f>
        <v>4621717</v>
      </c>
      <c r="E44" s="47"/>
      <c r="F44" s="46">
        <f>F43+G43</f>
        <v>12483407.999999998</v>
      </c>
      <c r="G44" s="47"/>
      <c r="H44" s="46">
        <f>H43+I43</f>
        <v>28307560</v>
      </c>
      <c r="I44" s="47"/>
      <c r="J44" s="46">
        <f>J43+K43</f>
        <v>0</v>
      </c>
      <c r="K44" s="47"/>
      <c r="L44" s="46">
        <f>L43+M43</f>
        <v>195128188.99999997</v>
      </c>
      <c r="M44" s="50"/>
      <c r="N44" s="19">
        <f>B44+D44+F44+H44+J44</f>
        <v>195128189</v>
      </c>
      <c r="P44" s="5" t="s">
        <v>0</v>
      </c>
      <c r="Q44" s="46">
        <f>Q43+R43</f>
        <v>37919</v>
      </c>
      <c r="R44" s="47"/>
      <c r="S44" s="46">
        <f>S43+T43</f>
        <v>1699</v>
      </c>
      <c r="T44" s="47"/>
      <c r="U44" s="46">
        <f>U43+V43</f>
        <v>2595</v>
      </c>
      <c r="V44" s="47"/>
      <c r="W44" s="46">
        <f>W43+X43</f>
        <v>17361</v>
      </c>
      <c r="X44" s="47"/>
      <c r="Y44" s="46">
        <f>Y43+Z43</f>
        <v>8293</v>
      </c>
      <c r="Z44" s="47"/>
      <c r="AA44" s="46">
        <f>AA43+AB43</f>
        <v>67867</v>
      </c>
      <c r="AB44" s="50"/>
      <c r="AC44" s="19">
        <f>Q44+S44+U44+W44+Y44</f>
        <v>67867</v>
      </c>
      <c r="AE44" s="5" t="s">
        <v>0</v>
      </c>
      <c r="AF44" s="48">
        <f>IFERROR(B44/Q44,"N.A.")</f>
        <v>3948.2977926633084</v>
      </c>
      <c r="AG44" s="49"/>
      <c r="AH44" s="48">
        <f>IFERROR(D44/S44,"N.A.")</f>
        <v>2720.2572101236019</v>
      </c>
      <c r="AI44" s="49"/>
      <c r="AJ44" s="48">
        <f>IFERROR(F44/U44,"N.A.")</f>
        <v>4810.5618497109817</v>
      </c>
      <c r="AK44" s="49"/>
      <c r="AL44" s="48">
        <f>IFERROR(H44/W44,"N.A.")</f>
        <v>1630.5258913657046</v>
      </c>
      <c r="AM44" s="49"/>
      <c r="AN44" s="48">
        <f>IFERROR(J44/Y44,"N.A.")</f>
        <v>0</v>
      </c>
      <c r="AO44" s="49"/>
      <c r="AP44" s="48">
        <f>IFERROR(L44/AA44,"N.A.")</f>
        <v>2875.1556573887156</v>
      </c>
      <c r="AQ44" s="49"/>
      <c r="AR44" s="17">
        <f>IFERROR(N44/AC44, "N.A.")</f>
        <v>2875.155657388716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125698107.00000009</v>
      </c>
      <c r="C15" s="2"/>
      <c r="D15" s="2">
        <v>48172952.999999993</v>
      </c>
      <c r="E15" s="2"/>
      <c r="F15" s="2">
        <v>48107554.999999993</v>
      </c>
      <c r="G15" s="2"/>
      <c r="H15" s="2">
        <v>120236052.99999994</v>
      </c>
      <c r="I15" s="2"/>
      <c r="J15" s="2">
        <v>0</v>
      </c>
      <c r="K15" s="2"/>
      <c r="L15" s="1">
        <f t="shared" ref="L15:M18" si="0">B15+D15+F15+H15+J15</f>
        <v>342214668</v>
      </c>
      <c r="M15" s="12">
        <f t="shared" si="0"/>
        <v>0</v>
      </c>
      <c r="N15" s="13">
        <f>L15+M15</f>
        <v>342214668</v>
      </c>
      <c r="P15" s="3" t="s">
        <v>12</v>
      </c>
      <c r="Q15" s="2">
        <v>23619</v>
      </c>
      <c r="R15" s="2">
        <v>0</v>
      </c>
      <c r="S15" s="2">
        <v>8747</v>
      </c>
      <c r="T15" s="2">
        <v>0</v>
      </c>
      <c r="U15" s="2">
        <v>6905</v>
      </c>
      <c r="V15" s="2">
        <v>0</v>
      </c>
      <c r="W15" s="2">
        <v>28719</v>
      </c>
      <c r="X15" s="2">
        <v>0</v>
      </c>
      <c r="Y15" s="2">
        <v>3359</v>
      </c>
      <c r="Z15" s="2">
        <v>0</v>
      </c>
      <c r="AA15" s="1">
        <f t="shared" ref="AA15:AB18" si="1">Q15+S15+U15+W15+Y15</f>
        <v>71349</v>
      </c>
      <c r="AB15" s="12">
        <f t="shared" si="1"/>
        <v>0</v>
      </c>
      <c r="AC15" s="13">
        <f>AA15+AB15</f>
        <v>71349</v>
      </c>
      <c r="AE15" s="3" t="s">
        <v>12</v>
      </c>
      <c r="AF15" s="2">
        <f t="shared" ref="AF15:AR18" si="2">IFERROR(B15/Q15, "N.A.")</f>
        <v>5321.9063889241752</v>
      </c>
      <c r="AG15" s="2" t="str">
        <f t="shared" si="2"/>
        <v>N.A.</v>
      </c>
      <c r="AH15" s="2">
        <f t="shared" si="2"/>
        <v>5507.3685835143469</v>
      </c>
      <c r="AI15" s="2" t="str">
        <f t="shared" si="2"/>
        <v>N.A.</v>
      </c>
      <c r="AJ15" s="2">
        <f t="shared" si="2"/>
        <v>6967.0608254887748</v>
      </c>
      <c r="AK15" s="2" t="str">
        <f t="shared" si="2"/>
        <v>N.A.</v>
      </c>
      <c r="AL15" s="2">
        <f t="shared" si="2"/>
        <v>4186.6378703993851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4796.3484842114112</v>
      </c>
      <c r="AQ15" s="16" t="str">
        <f t="shared" si="2"/>
        <v>N.A.</v>
      </c>
      <c r="AR15" s="13">
        <f t="shared" si="2"/>
        <v>4796.3484842114112</v>
      </c>
    </row>
    <row r="16" spans="1:44" ht="15" customHeight="1" thickBot="1" x14ac:dyDescent="0.3">
      <c r="A16" s="3" t="s">
        <v>13</v>
      </c>
      <c r="B16" s="2">
        <v>30129308.999999996</v>
      </c>
      <c r="C16" s="2">
        <v>1975419.9999999998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30129308.999999996</v>
      </c>
      <c r="M16" s="12">
        <f t="shared" si="0"/>
        <v>1975419.9999999998</v>
      </c>
      <c r="N16" s="13">
        <f>L16+M16</f>
        <v>32104728.999999996</v>
      </c>
      <c r="P16" s="3" t="s">
        <v>13</v>
      </c>
      <c r="Q16" s="2">
        <v>9656</v>
      </c>
      <c r="R16" s="2">
        <v>421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9656</v>
      </c>
      <c r="AB16" s="12">
        <f t="shared" si="1"/>
        <v>421</v>
      </c>
      <c r="AC16" s="13">
        <f>AA16+AB16</f>
        <v>10077</v>
      </c>
      <c r="AE16" s="3" t="s">
        <v>13</v>
      </c>
      <c r="AF16" s="2">
        <f t="shared" si="2"/>
        <v>3120.2681234465613</v>
      </c>
      <c r="AG16" s="2">
        <f t="shared" si="2"/>
        <v>4692.2090261282656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3120.2681234465613</v>
      </c>
      <c r="AQ16" s="16">
        <f t="shared" si="2"/>
        <v>4692.2090261282656</v>
      </c>
      <c r="AR16" s="13">
        <f t="shared" si="2"/>
        <v>3185.941153120968</v>
      </c>
    </row>
    <row r="17" spans="1:44" ht="15" customHeight="1" thickBot="1" x14ac:dyDescent="0.3">
      <c r="A17" s="3" t="s">
        <v>14</v>
      </c>
      <c r="B17" s="2">
        <v>224145176.00000006</v>
      </c>
      <c r="C17" s="2">
        <v>907408398.00000036</v>
      </c>
      <c r="D17" s="2">
        <v>36701272.999999993</v>
      </c>
      <c r="E17" s="2">
        <v>18359836</v>
      </c>
      <c r="F17" s="2"/>
      <c r="G17" s="2">
        <v>210181680</v>
      </c>
      <c r="H17" s="2"/>
      <c r="I17" s="2">
        <v>59061319.999999993</v>
      </c>
      <c r="J17" s="2">
        <v>0</v>
      </c>
      <c r="K17" s="2"/>
      <c r="L17" s="1">
        <f t="shared" si="0"/>
        <v>260846449.00000006</v>
      </c>
      <c r="M17" s="12">
        <f t="shared" si="0"/>
        <v>1195011234.0000005</v>
      </c>
      <c r="N17" s="13">
        <f>L17+M17</f>
        <v>1455857683.0000005</v>
      </c>
      <c r="P17" s="3" t="s">
        <v>14</v>
      </c>
      <c r="Q17" s="2">
        <v>41861</v>
      </c>
      <c r="R17" s="2">
        <v>140286</v>
      </c>
      <c r="S17" s="2">
        <v>5846</v>
      </c>
      <c r="T17" s="2">
        <v>2942</v>
      </c>
      <c r="U17" s="2">
        <v>0</v>
      </c>
      <c r="V17" s="2">
        <v>13128</v>
      </c>
      <c r="W17" s="2">
        <v>0</v>
      </c>
      <c r="X17" s="2">
        <v>7660</v>
      </c>
      <c r="Y17" s="2">
        <v>3916</v>
      </c>
      <c r="Z17" s="2">
        <v>0</v>
      </c>
      <c r="AA17" s="1">
        <f t="shared" si="1"/>
        <v>51623</v>
      </c>
      <c r="AB17" s="12">
        <f t="shared" si="1"/>
        <v>164016</v>
      </c>
      <c r="AC17" s="13">
        <f>AA17+AB17</f>
        <v>215639</v>
      </c>
      <c r="AE17" s="3" t="s">
        <v>14</v>
      </c>
      <c r="AF17" s="2">
        <f t="shared" si="2"/>
        <v>5354.5107856955174</v>
      </c>
      <c r="AG17" s="2">
        <f t="shared" si="2"/>
        <v>6468.2747957743495</v>
      </c>
      <c r="AH17" s="2">
        <f t="shared" si="2"/>
        <v>6278.0145398563109</v>
      </c>
      <c r="AI17" s="2">
        <f t="shared" si="2"/>
        <v>6240.5968728755952</v>
      </c>
      <c r="AJ17" s="2" t="str">
        <f t="shared" si="2"/>
        <v>N.A.</v>
      </c>
      <c r="AK17" s="2">
        <f t="shared" si="2"/>
        <v>16010.182815356489</v>
      </c>
      <c r="AL17" s="2" t="str">
        <f t="shared" si="2"/>
        <v>N.A.</v>
      </c>
      <c r="AM17" s="2">
        <f t="shared" si="2"/>
        <v>7710.3550913838108</v>
      </c>
      <c r="AN17" s="2">
        <f t="shared" si="2"/>
        <v>0</v>
      </c>
      <c r="AO17" s="2" t="str">
        <f t="shared" si="2"/>
        <v>N.A.</v>
      </c>
      <c r="AP17" s="15">
        <f t="shared" si="2"/>
        <v>5052.9114735679841</v>
      </c>
      <c r="AQ17" s="16">
        <f t="shared" si="2"/>
        <v>7285.943042142233</v>
      </c>
      <c r="AR17" s="13">
        <f t="shared" si="2"/>
        <v>6751.3653977249032</v>
      </c>
    </row>
    <row r="18" spans="1:44" ht="15" customHeight="1" thickBot="1" x14ac:dyDescent="0.3">
      <c r="A18" s="3" t="s">
        <v>15</v>
      </c>
      <c r="B18" s="2">
        <v>481760</v>
      </c>
      <c r="C18" s="2"/>
      <c r="D18" s="2"/>
      <c r="E18" s="2"/>
      <c r="F18" s="2"/>
      <c r="G18" s="2">
        <v>1182500</v>
      </c>
      <c r="H18" s="2">
        <v>574050</v>
      </c>
      <c r="I18" s="2"/>
      <c r="J18" s="2">
        <v>0</v>
      </c>
      <c r="K18" s="2"/>
      <c r="L18" s="1">
        <f t="shared" si="0"/>
        <v>1055810</v>
      </c>
      <c r="M18" s="12">
        <f t="shared" si="0"/>
        <v>1182500</v>
      </c>
      <c r="N18" s="13">
        <f>L18+M18</f>
        <v>2238310</v>
      </c>
      <c r="P18" s="3" t="s">
        <v>15</v>
      </c>
      <c r="Q18" s="2">
        <v>273</v>
      </c>
      <c r="R18" s="2">
        <v>0</v>
      </c>
      <c r="S18" s="2">
        <v>0</v>
      </c>
      <c r="T18" s="2">
        <v>0</v>
      </c>
      <c r="U18" s="2">
        <v>0</v>
      </c>
      <c r="V18" s="2">
        <v>172</v>
      </c>
      <c r="W18" s="2">
        <v>89</v>
      </c>
      <c r="X18" s="2">
        <v>0</v>
      </c>
      <c r="Y18" s="2">
        <v>67</v>
      </c>
      <c r="Z18" s="2">
        <v>0</v>
      </c>
      <c r="AA18" s="1">
        <f t="shared" si="1"/>
        <v>429</v>
      </c>
      <c r="AB18" s="12">
        <f t="shared" si="1"/>
        <v>172</v>
      </c>
      <c r="AC18" s="18">
        <f>AA18+AB18</f>
        <v>601</v>
      </c>
      <c r="AE18" s="3" t="s">
        <v>15</v>
      </c>
      <c r="AF18" s="2">
        <f t="shared" si="2"/>
        <v>1764.6886446886447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6875</v>
      </c>
      <c r="AL18" s="2">
        <f t="shared" si="2"/>
        <v>6450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2461.0955710955709</v>
      </c>
      <c r="AQ18" s="16">
        <f t="shared" si="2"/>
        <v>6875</v>
      </c>
      <c r="AR18" s="13">
        <f t="shared" si="2"/>
        <v>3724.3094841930115</v>
      </c>
    </row>
    <row r="19" spans="1:44" ht="15" customHeight="1" thickBot="1" x14ac:dyDescent="0.3">
      <c r="A19" s="4" t="s">
        <v>16</v>
      </c>
      <c r="B19" s="2">
        <v>380454352.00000042</v>
      </c>
      <c r="C19" s="2">
        <v>909383817.99999976</v>
      </c>
      <c r="D19" s="2">
        <v>84874225.999999985</v>
      </c>
      <c r="E19" s="2">
        <v>18359836</v>
      </c>
      <c r="F19" s="2">
        <v>48107554.999999993</v>
      </c>
      <c r="G19" s="2">
        <v>211364179.99999994</v>
      </c>
      <c r="H19" s="2">
        <v>120810103.00000003</v>
      </c>
      <c r="I19" s="2">
        <v>59061319.999999993</v>
      </c>
      <c r="J19" s="2">
        <v>0</v>
      </c>
      <c r="K19" s="2"/>
      <c r="L19" s="1">
        <f t="shared" ref="L19" si="3">B19+D19+F19+H19+J19</f>
        <v>634246236.00000048</v>
      </c>
      <c r="M19" s="12">
        <f t="shared" ref="M19" si="4">C19+E19+G19+I19+K19</f>
        <v>1198169153.9999998</v>
      </c>
      <c r="N19" s="18">
        <f>L19+M19</f>
        <v>1832415390.0000002</v>
      </c>
      <c r="P19" s="4" t="s">
        <v>16</v>
      </c>
      <c r="Q19" s="2">
        <v>75409</v>
      </c>
      <c r="R19" s="2">
        <v>140707</v>
      </c>
      <c r="S19" s="2">
        <v>14593</v>
      </c>
      <c r="T19" s="2">
        <v>2942</v>
      </c>
      <c r="U19" s="2">
        <v>6905</v>
      </c>
      <c r="V19" s="2">
        <v>13300</v>
      </c>
      <c r="W19" s="2">
        <v>28808</v>
      </c>
      <c r="X19" s="2">
        <v>7660</v>
      </c>
      <c r="Y19" s="2">
        <v>7342</v>
      </c>
      <c r="Z19" s="2">
        <v>0</v>
      </c>
      <c r="AA19" s="1">
        <f t="shared" ref="AA19" si="5">Q19+S19+U19+W19+Y19</f>
        <v>133057</v>
      </c>
      <c r="AB19" s="12">
        <f t="shared" ref="AB19" si="6">R19+T19+V19+X19+Z19</f>
        <v>164609</v>
      </c>
      <c r="AC19" s="13">
        <f>AA19+AB19</f>
        <v>297666</v>
      </c>
      <c r="AE19" s="4" t="s">
        <v>16</v>
      </c>
      <c r="AF19" s="2">
        <f t="shared" ref="AF19:AO19" si="7">IFERROR(B19/Q19, "N.A.")</f>
        <v>5045.2114734315592</v>
      </c>
      <c r="AG19" s="2">
        <f t="shared" si="7"/>
        <v>6462.9607482214797</v>
      </c>
      <c r="AH19" s="2">
        <f t="shared" si="7"/>
        <v>5816.0916877955178</v>
      </c>
      <c r="AI19" s="2">
        <f t="shared" si="7"/>
        <v>6240.5968728755952</v>
      </c>
      <c r="AJ19" s="2">
        <f t="shared" si="7"/>
        <v>6967.0608254887748</v>
      </c>
      <c r="AK19" s="2">
        <f t="shared" si="7"/>
        <v>15892.043609022552</v>
      </c>
      <c r="AL19" s="2">
        <f t="shared" si="7"/>
        <v>4193.630345737296</v>
      </c>
      <c r="AM19" s="2">
        <f t="shared" si="7"/>
        <v>7710.3550913838108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4766.7258092396523</v>
      </c>
      <c r="AQ19" s="16">
        <f t="shared" ref="AQ19" si="9">IFERROR(M19/AB19, "N.A.")</f>
        <v>7278.8799761859909</v>
      </c>
      <c r="AR19" s="13">
        <f t="shared" ref="AR19" si="10">IFERROR(N19/AC19, "N.A.")</f>
        <v>6155.944548588016</v>
      </c>
    </row>
    <row r="20" spans="1:44" ht="15" customHeight="1" thickBot="1" x14ac:dyDescent="0.3">
      <c r="A20" s="5" t="s">
        <v>0</v>
      </c>
      <c r="B20" s="46">
        <f>B19+C19</f>
        <v>1289838170.0000002</v>
      </c>
      <c r="C20" s="47"/>
      <c r="D20" s="46">
        <f>D19+E19</f>
        <v>103234061.99999999</v>
      </c>
      <c r="E20" s="47"/>
      <c r="F20" s="46">
        <f>F19+G19</f>
        <v>259471734.99999994</v>
      </c>
      <c r="G20" s="47"/>
      <c r="H20" s="46">
        <f>H19+I19</f>
        <v>179871423.00000003</v>
      </c>
      <c r="I20" s="47"/>
      <c r="J20" s="46">
        <f>J19+K19</f>
        <v>0</v>
      </c>
      <c r="K20" s="47"/>
      <c r="L20" s="46">
        <f>L19+M19</f>
        <v>1832415390.0000002</v>
      </c>
      <c r="M20" s="50"/>
      <c r="N20" s="19">
        <f>B20+D20+F20+H20+J20</f>
        <v>1832415390.0000002</v>
      </c>
      <c r="P20" s="5" t="s">
        <v>0</v>
      </c>
      <c r="Q20" s="46">
        <f>Q19+R19</f>
        <v>216116</v>
      </c>
      <c r="R20" s="47"/>
      <c r="S20" s="46">
        <f>S19+T19</f>
        <v>17535</v>
      </c>
      <c r="T20" s="47"/>
      <c r="U20" s="46">
        <f>U19+V19</f>
        <v>20205</v>
      </c>
      <c r="V20" s="47"/>
      <c r="W20" s="46">
        <f>W19+X19</f>
        <v>36468</v>
      </c>
      <c r="X20" s="47"/>
      <c r="Y20" s="46">
        <f>Y19+Z19</f>
        <v>7342</v>
      </c>
      <c r="Z20" s="47"/>
      <c r="AA20" s="46">
        <f>AA19+AB19</f>
        <v>297666</v>
      </c>
      <c r="AB20" s="47"/>
      <c r="AC20" s="20">
        <f>Q20+S20+U20+W20+Y20</f>
        <v>297666</v>
      </c>
      <c r="AE20" s="5" t="s">
        <v>0</v>
      </c>
      <c r="AF20" s="48">
        <f>IFERROR(B20/Q20,"N.A.")</f>
        <v>5968.2678283884588</v>
      </c>
      <c r="AG20" s="49"/>
      <c r="AH20" s="48">
        <f>IFERROR(D20/S20,"N.A.")</f>
        <v>5887.3146278870818</v>
      </c>
      <c r="AI20" s="49"/>
      <c r="AJ20" s="48">
        <f>IFERROR(F20/U20,"N.A.")</f>
        <v>12841.956693887649</v>
      </c>
      <c r="AK20" s="49"/>
      <c r="AL20" s="48">
        <f>IFERROR(H20/W20,"N.A.")</f>
        <v>4932.3084073708469</v>
      </c>
      <c r="AM20" s="49"/>
      <c r="AN20" s="48">
        <f>IFERROR(J20/Y20,"N.A.")</f>
        <v>0</v>
      </c>
      <c r="AO20" s="49"/>
      <c r="AP20" s="48">
        <f>IFERROR(L20/AA20,"N.A.")</f>
        <v>6155.944548588016</v>
      </c>
      <c r="AQ20" s="49"/>
      <c r="AR20" s="17">
        <f>IFERROR(N20/AC20, "N.A.")</f>
        <v>6155.944548588016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110245174.00000007</v>
      </c>
      <c r="C27" s="2"/>
      <c r="D27" s="2">
        <v>47070002.999999978</v>
      </c>
      <c r="E27" s="2"/>
      <c r="F27" s="2">
        <v>39030605</v>
      </c>
      <c r="G27" s="2"/>
      <c r="H27" s="2">
        <v>74930800.99999997</v>
      </c>
      <c r="I27" s="2"/>
      <c r="J27" s="2">
        <v>0</v>
      </c>
      <c r="K27" s="2"/>
      <c r="L27" s="1">
        <f t="shared" ref="L27:M30" si="11">B27+D27+F27+H27+J27</f>
        <v>271276583</v>
      </c>
      <c r="M27" s="12">
        <f t="shared" si="11"/>
        <v>0</v>
      </c>
      <c r="N27" s="13">
        <f>L27+M27</f>
        <v>271276583</v>
      </c>
      <c r="P27" s="3" t="s">
        <v>12</v>
      </c>
      <c r="Q27" s="2">
        <v>19294</v>
      </c>
      <c r="R27" s="2">
        <v>0</v>
      </c>
      <c r="S27" s="2">
        <v>8203</v>
      </c>
      <c r="T27" s="2">
        <v>0</v>
      </c>
      <c r="U27" s="2">
        <v>5531</v>
      </c>
      <c r="V27" s="2">
        <v>0</v>
      </c>
      <c r="W27" s="2">
        <v>13153</v>
      </c>
      <c r="X27" s="2">
        <v>0</v>
      </c>
      <c r="Y27" s="2">
        <v>1075</v>
      </c>
      <c r="Z27" s="2">
        <v>0</v>
      </c>
      <c r="AA27" s="1">
        <f t="shared" ref="AA27:AB30" si="12">Q27+S27+U27+W27+Y27</f>
        <v>47256</v>
      </c>
      <c r="AB27" s="12">
        <f t="shared" si="12"/>
        <v>0</v>
      </c>
      <c r="AC27" s="13">
        <f>AA27+AB27</f>
        <v>47256</v>
      </c>
      <c r="AE27" s="3" t="s">
        <v>12</v>
      </c>
      <c r="AF27" s="2">
        <f t="shared" ref="AF27:AR30" si="13">IFERROR(B27/Q27, "N.A.")</f>
        <v>5713.9615424484336</v>
      </c>
      <c r="AG27" s="2" t="str">
        <f t="shared" si="13"/>
        <v>N.A.</v>
      </c>
      <c r="AH27" s="2">
        <f t="shared" si="13"/>
        <v>5738.1449469706176</v>
      </c>
      <c r="AI27" s="2" t="str">
        <f t="shared" si="13"/>
        <v>N.A.</v>
      </c>
      <c r="AJ27" s="2">
        <f t="shared" si="13"/>
        <v>7056.6995118423429</v>
      </c>
      <c r="AK27" s="2" t="str">
        <f t="shared" si="13"/>
        <v>N.A.</v>
      </c>
      <c r="AL27" s="2">
        <f t="shared" si="13"/>
        <v>5696.8601079601585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5740.5743820890466</v>
      </c>
      <c r="AQ27" s="16" t="str">
        <f t="shared" si="13"/>
        <v>N.A.</v>
      </c>
      <c r="AR27" s="13">
        <f t="shared" si="13"/>
        <v>5740.5743820890466</v>
      </c>
    </row>
    <row r="28" spans="1:44" ht="15" customHeight="1" thickBot="1" x14ac:dyDescent="0.3">
      <c r="A28" s="3" t="s">
        <v>13</v>
      </c>
      <c r="B28" s="2">
        <v>1475919.9999999998</v>
      </c>
      <c r="C28" s="2">
        <v>1300750.0000000002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1475919.9999999998</v>
      </c>
      <c r="M28" s="12">
        <f t="shared" si="11"/>
        <v>1300750.0000000002</v>
      </c>
      <c r="N28" s="13">
        <f>L28+M28</f>
        <v>2776670</v>
      </c>
      <c r="P28" s="3" t="s">
        <v>13</v>
      </c>
      <c r="Q28" s="2">
        <v>545</v>
      </c>
      <c r="R28" s="2">
        <v>269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545</v>
      </c>
      <c r="AB28" s="12">
        <f t="shared" si="12"/>
        <v>269</v>
      </c>
      <c r="AC28" s="13">
        <f>AA28+AB28</f>
        <v>814</v>
      </c>
      <c r="AE28" s="3" t="s">
        <v>13</v>
      </c>
      <c r="AF28" s="2">
        <f t="shared" si="13"/>
        <v>2708.110091743119</v>
      </c>
      <c r="AG28" s="2">
        <f t="shared" si="13"/>
        <v>4835.5018587360601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2708.110091743119</v>
      </c>
      <c r="AQ28" s="16">
        <f t="shared" si="13"/>
        <v>4835.5018587360601</v>
      </c>
      <c r="AR28" s="13">
        <f t="shared" si="13"/>
        <v>3411.1425061425061</v>
      </c>
    </row>
    <row r="29" spans="1:44" ht="15" customHeight="1" thickBot="1" x14ac:dyDescent="0.3">
      <c r="A29" s="3" t="s">
        <v>14</v>
      </c>
      <c r="B29" s="2">
        <v>149623505.99999988</v>
      </c>
      <c r="C29" s="2">
        <v>620004707.00000048</v>
      </c>
      <c r="D29" s="2">
        <v>20288842.999999996</v>
      </c>
      <c r="E29" s="2">
        <v>14294486</v>
      </c>
      <c r="F29" s="2"/>
      <c r="G29" s="2">
        <v>174362630</v>
      </c>
      <c r="H29" s="2"/>
      <c r="I29" s="2">
        <v>30957900.000000004</v>
      </c>
      <c r="J29" s="2">
        <v>0</v>
      </c>
      <c r="K29" s="2"/>
      <c r="L29" s="1">
        <f t="shared" si="11"/>
        <v>169912348.99999988</v>
      </c>
      <c r="M29" s="12">
        <f t="shared" si="11"/>
        <v>839619723.00000048</v>
      </c>
      <c r="N29" s="13">
        <f>L29+M29</f>
        <v>1009532072.0000004</v>
      </c>
      <c r="P29" s="3" t="s">
        <v>14</v>
      </c>
      <c r="Q29" s="2">
        <v>25583</v>
      </c>
      <c r="R29" s="2">
        <v>91950</v>
      </c>
      <c r="S29" s="2">
        <v>3657</v>
      </c>
      <c r="T29" s="2">
        <v>1842</v>
      </c>
      <c r="U29" s="2">
        <v>0</v>
      </c>
      <c r="V29" s="2">
        <v>9527</v>
      </c>
      <c r="W29" s="2">
        <v>0</v>
      </c>
      <c r="X29" s="2">
        <v>4294</v>
      </c>
      <c r="Y29" s="2">
        <v>1193</v>
      </c>
      <c r="Z29" s="2">
        <v>0</v>
      </c>
      <c r="AA29" s="1">
        <f t="shared" si="12"/>
        <v>30433</v>
      </c>
      <c r="AB29" s="12">
        <f t="shared" si="12"/>
        <v>107613</v>
      </c>
      <c r="AC29" s="13">
        <f>AA29+AB29</f>
        <v>138046</v>
      </c>
      <c r="AE29" s="3" t="s">
        <v>14</v>
      </c>
      <c r="AF29" s="2">
        <f t="shared" si="13"/>
        <v>5848.552007192271</v>
      </c>
      <c r="AG29" s="2">
        <f t="shared" si="13"/>
        <v>6742.846188145737</v>
      </c>
      <c r="AH29" s="2">
        <f t="shared" si="13"/>
        <v>5547.9472245009556</v>
      </c>
      <c r="AI29" s="2">
        <f t="shared" si="13"/>
        <v>7760.3072747014112</v>
      </c>
      <c r="AJ29" s="2" t="str">
        <f t="shared" si="13"/>
        <v>N.A.</v>
      </c>
      <c r="AK29" s="2">
        <f t="shared" si="13"/>
        <v>18301.944998425526</v>
      </c>
      <c r="AL29" s="2" t="str">
        <f t="shared" si="13"/>
        <v>N.A.</v>
      </c>
      <c r="AM29" s="2">
        <f t="shared" si="13"/>
        <v>7209.571495109456</v>
      </c>
      <c r="AN29" s="2">
        <f t="shared" si="13"/>
        <v>0</v>
      </c>
      <c r="AO29" s="2" t="str">
        <f t="shared" si="13"/>
        <v>N.A.</v>
      </c>
      <c r="AP29" s="15">
        <f t="shared" si="13"/>
        <v>5583.1613380212229</v>
      </c>
      <c r="AQ29" s="16">
        <f t="shared" si="13"/>
        <v>7802.2146302026749</v>
      </c>
      <c r="AR29" s="13">
        <f t="shared" si="13"/>
        <v>7313.012126392654</v>
      </c>
    </row>
    <row r="30" spans="1:44" ht="15" customHeight="1" thickBot="1" x14ac:dyDescent="0.3">
      <c r="A30" s="3" t="s">
        <v>15</v>
      </c>
      <c r="B30" s="2">
        <v>313200</v>
      </c>
      <c r="C30" s="2"/>
      <c r="D30" s="2"/>
      <c r="E30" s="2"/>
      <c r="F30" s="2"/>
      <c r="G30" s="2">
        <v>1182500</v>
      </c>
      <c r="H30" s="2">
        <v>574050</v>
      </c>
      <c r="I30" s="2"/>
      <c r="J30" s="2">
        <v>0</v>
      </c>
      <c r="K30" s="2"/>
      <c r="L30" s="1">
        <f t="shared" si="11"/>
        <v>887250</v>
      </c>
      <c r="M30" s="12">
        <f t="shared" si="11"/>
        <v>1182500</v>
      </c>
      <c r="N30" s="13">
        <f>L30+M30</f>
        <v>2069750</v>
      </c>
      <c r="P30" s="3" t="s">
        <v>15</v>
      </c>
      <c r="Q30" s="2">
        <v>175</v>
      </c>
      <c r="R30" s="2">
        <v>0</v>
      </c>
      <c r="S30" s="2">
        <v>0</v>
      </c>
      <c r="T30" s="2">
        <v>0</v>
      </c>
      <c r="U30" s="2">
        <v>0</v>
      </c>
      <c r="V30" s="2">
        <v>172</v>
      </c>
      <c r="W30" s="2">
        <v>89</v>
      </c>
      <c r="X30" s="2">
        <v>0</v>
      </c>
      <c r="Y30" s="2">
        <v>67</v>
      </c>
      <c r="Z30" s="2">
        <v>0</v>
      </c>
      <c r="AA30" s="1">
        <f t="shared" si="12"/>
        <v>331</v>
      </c>
      <c r="AB30" s="12">
        <f t="shared" si="12"/>
        <v>172</v>
      </c>
      <c r="AC30" s="18">
        <f>AA30+AB30</f>
        <v>503</v>
      </c>
      <c r="AE30" s="3" t="s">
        <v>15</v>
      </c>
      <c r="AF30" s="2">
        <f t="shared" si="13"/>
        <v>1789.7142857142858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6875</v>
      </c>
      <c r="AL30" s="2">
        <f t="shared" si="13"/>
        <v>6450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2680.5135951661632</v>
      </c>
      <c r="AQ30" s="16">
        <f t="shared" si="13"/>
        <v>6875</v>
      </c>
      <c r="AR30" s="13">
        <f t="shared" si="13"/>
        <v>4114.8111332007957</v>
      </c>
    </row>
    <row r="31" spans="1:44" ht="15" customHeight="1" thickBot="1" x14ac:dyDescent="0.3">
      <c r="A31" s="4" t="s">
        <v>16</v>
      </c>
      <c r="B31" s="2">
        <v>261657800.00000006</v>
      </c>
      <c r="C31" s="2">
        <v>621305457.00000083</v>
      </c>
      <c r="D31" s="2">
        <v>67358846</v>
      </c>
      <c r="E31" s="2">
        <v>14294486</v>
      </c>
      <c r="F31" s="2">
        <v>39030605</v>
      </c>
      <c r="G31" s="2">
        <v>175545129.99999994</v>
      </c>
      <c r="H31" s="2">
        <v>75504850.99999994</v>
      </c>
      <c r="I31" s="2">
        <v>30957900.000000004</v>
      </c>
      <c r="J31" s="2">
        <v>0</v>
      </c>
      <c r="K31" s="2"/>
      <c r="L31" s="1">
        <f t="shared" ref="L31" si="14">B31+D31+F31+H31+J31</f>
        <v>443552102</v>
      </c>
      <c r="M31" s="12">
        <f t="shared" ref="M31" si="15">C31+E31+G31+I31+K31</f>
        <v>842102973.00000072</v>
      </c>
      <c r="N31" s="18">
        <f>L31+M31</f>
        <v>1285655075.0000007</v>
      </c>
      <c r="P31" s="4" t="s">
        <v>16</v>
      </c>
      <c r="Q31" s="2">
        <v>45597</v>
      </c>
      <c r="R31" s="2">
        <v>92219</v>
      </c>
      <c r="S31" s="2">
        <v>11860</v>
      </c>
      <c r="T31" s="2">
        <v>1842</v>
      </c>
      <c r="U31" s="2">
        <v>5531</v>
      </c>
      <c r="V31" s="2">
        <v>9699</v>
      </c>
      <c r="W31" s="2">
        <v>13242</v>
      </c>
      <c r="X31" s="2">
        <v>4294</v>
      </c>
      <c r="Y31" s="2">
        <v>2335</v>
      </c>
      <c r="Z31" s="2">
        <v>0</v>
      </c>
      <c r="AA31" s="1">
        <f t="shared" ref="AA31" si="16">Q31+S31+U31+W31+Y31</f>
        <v>78565</v>
      </c>
      <c r="AB31" s="12">
        <f t="shared" ref="AB31" si="17">R31+T31+V31+X31+Z31</f>
        <v>108054</v>
      </c>
      <c r="AC31" s="13">
        <f>AA31+AB31</f>
        <v>186619</v>
      </c>
      <c r="AE31" s="4" t="s">
        <v>16</v>
      </c>
      <c r="AF31" s="2">
        <f t="shared" ref="AF31:AO31" si="18">IFERROR(B31/Q31, "N.A.")</f>
        <v>5738.4871811742014</v>
      </c>
      <c r="AG31" s="2">
        <f t="shared" si="18"/>
        <v>6737.2825231243114</v>
      </c>
      <c r="AH31" s="2">
        <f t="shared" si="18"/>
        <v>5679.4979763912306</v>
      </c>
      <c r="AI31" s="2">
        <f t="shared" si="18"/>
        <v>7760.3072747014112</v>
      </c>
      <c r="AJ31" s="2">
        <f t="shared" si="18"/>
        <v>7056.6995118423429</v>
      </c>
      <c r="AK31" s="2">
        <f t="shared" si="18"/>
        <v>18099.301989895859</v>
      </c>
      <c r="AL31" s="2">
        <f t="shared" si="18"/>
        <v>5701.9219906358512</v>
      </c>
      <c r="AM31" s="2">
        <f t="shared" si="18"/>
        <v>7209.571495109456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5645.6704894036784</v>
      </c>
      <c r="AQ31" s="16">
        <f t="shared" ref="AQ31" si="20">IFERROR(M31/AB31, "N.A.")</f>
        <v>7793.353073463275</v>
      </c>
      <c r="AR31" s="13">
        <f t="shared" ref="AR31" si="21">IFERROR(N31/AC31, "N.A.")</f>
        <v>6889.197107475663</v>
      </c>
    </row>
    <row r="32" spans="1:44" ht="15" customHeight="1" thickBot="1" x14ac:dyDescent="0.3">
      <c r="A32" s="5" t="s">
        <v>0</v>
      </c>
      <c r="B32" s="46">
        <f>B31+C31</f>
        <v>882963257.00000095</v>
      </c>
      <c r="C32" s="47"/>
      <c r="D32" s="46">
        <f>D31+E31</f>
        <v>81653332</v>
      </c>
      <c r="E32" s="47"/>
      <c r="F32" s="46">
        <f>F31+G31</f>
        <v>214575734.99999994</v>
      </c>
      <c r="G32" s="47"/>
      <c r="H32" s="46">
        <f>H31+I31</f>
        <v>106462750.99999994</v>
      </c>
      <c r="I32" s="47"/>
      <c r="J32" s="46">
        <f>J31+K31</f>
        <v>0</v>
      </c>
      <c r="K32" s="47"/>
      <c r="L32" s="46">
        <f>L31+M31</f>
        <v>1285655075.0000007</v>
      </c>
      <c r="M32" s="50"/>
      <c r="N32" s="19">
        <f>B32+D32+F32+H32+J32</f>
        <v>1285655075.000001</v>
      </c>
      <c r="P32" s="5" t="s">
        <v>0</v>
      </c>
      <c r="Q32" s="46">
        <f>Q31+R31</f>
        <v>137816</v>
      </c>
      <c r="R32" s="47"/>
      <c r="S32" s="46">
        <f>S31+T31</f>
        <v>13702</v>
      </c>
      <c r="T32" s="47"/>
      <c r="U32" s="46">
        <f>U31+V31</f>
        <v>15230</v>
      </c>
      <c r="V32" s="47"/>
      <c r="W32" s="46">
        <f>W31+X31</f>
        <v>17536</v>
      </c>
      <c r="X32" s="47"/>
      <c r="Y32" s="46">
        <f>Y31+Z31</f>
        <v>2335</v>
      </c>
      <c r="Z32" s="47"/>
      <c r="AA32" s="46">
        <f>AA31+AB31</f>
        <v>186619</v>
      </c>
      <c r="AB32" s="47"/>
      <c r="AC32" s="20">
        <f>Q32+S32+U32+W32+Y32</f>
        <v>186619</v>
      </c>
      <c r="AE32" s="5" t="s">
        <v>0</v>
      </c>
      <c r="AF32" s="48">
        <f>IFERROR(B32/Q32,"N.A.")</f>
        <v>6406.8269068903537</v>
      </c>
      <c r="AG32" s="49"/>
      <c r="AH32" s="48">
        <f>IFERROR(D32/S32,"N.A.")</f>
        <v>5959.227266092541</v>
      </c>
      <c r="AI32" s="49"/>
      <c r="AJ32" s="48">
        <f>IFERROR(F32/U32,"N.A.")</f>
        <v>14089.017399868677</v>
      </c>
      <c r="AK32" s="49"/>
      <c r="AL32" s="48">
        <f>IFERROR(H32/W32,"N.A.")</f>
        <v>6071.0966583029167</v>
      </c>
      <c r="AM32" s="49"/>
      <c r="AN32" s="48">
        <f>IFERROR(J32/Y32,"N.A.")</f>
        <v>0</v>
      </c>
      <c r="AO32" s="49"/>
      <c r="AP32" s="48">
        <f>IFERROR(L32/AA32,"N.A.")</f>
        <v>6889.197107475663</v>
      </c>
      <c r="AQ32" s="49"/>
      <c r="AR32" s="17">
        <f>IFERROR(N32/AC32, "N.A.")</f>
        <v>6889.1971074756639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15452932.999999996</v>
      </c>
      <c r="C39" s="2"/>
      <c r="D39" s="2">
        <v>1102950</v>
      </c>
      <c r="E39" s="2"/>
      <c r="F39" s="2">
        <v>9076949.9999999981</v>
      </c>
      <c r="G39" s="2"/>
      <c r="H39" s="2">
        <v>45305252.000000007</v>
      </c>
      <c r="I39" s="2"/>
      <c r="J39" s="2">
        <v>0</v>
      </c>
      <c r="K39" s="2"/>
      <c r="L39" s="1">
        <f t="shared" ref="L39:M42" si="22">B39+D39+F39+H39+J39</f>
        <v>70938085</v>
      </c>
      <c r="M39" s="12">
        <f t="shared" si="22"/>
        <v>0</v>
      </c>
      <c r="N39" s="13">
        <f>L39+M39</f>
        <v>70938085</v>
      </c>
      <c r="P39" s="3" t="s">
        <v>12</v>
      </c>
      <c r="Q39" s="2">
        <v>4325</v>
      </c>
      <c r="R39" s="2">
        <v>0</v>
      </c>
      <c r="S39" s="2">
        <v>544</v>
      </c>
      <c r="T39" s="2">
        <v>0</v>
      </c>
      <c r="U39" s="2">
        <v>1374</v>
      </c>
      <c r="V39" s="2">
        <v>0</v>
      </c>
      <c r="W39" s="2">
        <v>15566</v>
      </c>
      <c r="X39" s="2">
        <v>0</v>
      </c>
      <c r="Y39" s="2">
        <v>2284</v>
      </c>
      <c r="Z39" s="2">
        <v>0</v>
      </c>
      <c r="AA39" s="1">
        <f t="shared" ref="AA39:AB42" si="23">Q39+S39+U39+W39+Y39</f>
        <v>24093</v>
      </c>
      <c r="AB39" s="12">
        <f t="shared" si="23"/>
        <v>0</v>
      </c>
      <c r="AC39" s="13">
        <f>AA39+AB39</f>
        <v>24093</v>
      </c>
      <c r="AE39" s="3" t="s">
        <v>12</v>
      </c>
      <c r="AF39" s="2">
        <f t="shared" ref="AF39:AR42" si="24">IFERROR(B39/Q39, "N.A.")</f>
        <v>3572.9324855491323</v>
      </c>
      <c r="AG39" s="2" t="str">
        <f t="shared" si="24"/>
        <v>N.A.</v>
      </c>
      <c r="AH39" s="2">
        <f t="shared" si="24"/>
        <v>2027.4816176470588</v>
      </c>
      <c r="AI39" s="2" t="str">
        <f t="shared" si="24"/>
        <v>N.A.</v>
      </c>
      <c r="AJ39" s="2">
        <f t="shared" si="24"/>
        <v>6606.2227074235798</v>
      </c>
      <c r="AK39" s="2" t="str">
        <f t="shared" si="24"/>
        <v>N.A.</v>
      </c>
      <c r="AL39" s="2">
        <f t="shared" si="24"/>
        <v>2910.526275215213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2944.3442078612047</v>
      </c>
      <c r="AQ39" s="16" t="str">
        <f t="shared" si="24"/>
        <v>N.A.</v>
      </c>
      <c r="AR39" s="13">
        <f t="shared" si="24"/>
        <v>2944.3442078612047</v>
      </c>
    </row>
    <row r="40" spans="1:44" ht="15" customHeight="1" thickBot="1" x14ac:dyDescent="0.3">
      <c r="A40" s="3" t="s">
        <v>13</v>
      </c>
      <c r="B40" s="2">
        <v>28653388.999999996</v>
      </c>
      <c r="C40" s="2">
        <v>674670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28653388.999999996</v>
      </c>
      <c r="M40" s="12">
        <f t="shared" si="22"/>
        <v>674670</v>
      </c>
      <c r="N40" s="13">
        <f>L40+M40</f>
        <v>29328058.999999996</v>
      </c>
      <c r="P40" s="3" t="s">
        <v>13</v>
      </c>
      <c r="Q40" s="2">
        <v>9111</v>
      </c>
      <c r="R40" s="2">
        <v>152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9111</v>
      </c>
      <c r="AB40" s="12">
        <f t="shared" si="23"/>
        <v>152</v>
      </c>
      <c r="AC40" s="13">
        <f>AA40+AB40</f>
        <v>9263</v>
      </c>
      <c r="AE40" s="3" t="s">
        <v>13</v>
      </c>
      <c r="AF40" s="2">
        <f t="shared" si="24"/>
        <v>3144.9225112501367</v>
      </c>
      <c r="AG40" s="2">
        <f t="shared" si="24"/>
        <v>4438.6184210526317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3144.9225112501367</v>
      </c>
      <c r="AQ40" s="16">
        <f t="shared" si="24"/>
        <v>4438.6184210526317</v>
      </c>
      <c r="AR40" s="13">
        <f t="shared" si="24"/>
        <v>3166.1512468962537</v>
      </c>
    </row>
    <row r="41" spans="1:44" ht="15" customHeight="1" thickBot="1" x14ac:dyDescent="0.3">
      <c r="A41" s="3" t="s">
        <v>14</v>
      </c>
      <c r="B41" s="2">
        <v>74521670.000000045</v>
      </c>
      <c r="C41" s="2">
        <v>287403691.00000024</v>
      </c>
      <c r="D41" s="2">
        <v>16412429.999999998</v>
      </c>
      <c r="E41" s="2">
        <v>4065349.9999999991</v>
      </c>
      <c r="F41" s="2"/>
      <c r="G41" s="2">
        <v>35819049.999999985</v>
      </c>
      <c r="H41" s="2"/>
      <c r="I41" s="2">
        <v>28103420.000000007</v>
      </c>
      <c r="J41" s="2">
        <v>0</v>
      </c>
      <c r="K41" s="2"/>
      <c r="L41" s="1">
        <f t="shared" si="22"/>
        <v>90934100.000000045</v>
      </c>
      <c r="M41" s="12">
        <f t="shared" si="22"/>
        <v>355391511.00000024</v>
      </c>
      <c r="N41" s="13">
        <f>L41+M41</f>
        <v>446325611.0000003</v>
      </c>
      <c r="P41" s="3" t="s">
        <v>14</v>
      </c>
      <c r="Q41" s="2">
        <v>16278</v>
      </c>
      <c r="R41" s="2">
        <v>48336</v>
      </c>
      <c r="S41" s="2">
        <v>2189</v>
      </c>
      <c r="T41" s="2">
        <v>1100</v>
      </c>
      <c r="U41" s="2">
        <v>0</v>
      </c>
      <c r="V41" s="2">
        <v>3601</v>
      </c>
      <c r="W41" s="2">
        <v>0</v>
      </c>
      <c r="X41" s="2">
        <v>3366</v>
      </c>
      <c r="Y41" s="2">
        <v>2723</v>
      </c>
      <c r="Z41" s="2">
        <v>0</v>
      </c>
      <c r="AA41" s="1">
        <f t="shared" si="23"/>
        <v>21190</v>
      </c>
      <c r="AB41" s="12">
        <f t="shared" si="23"/>
        <v>56403</v>
      </c>
      <c r="AC41" s="13">
        <f>AA41+AB41</f>
        <v>77593</v>
      </c>
      <c r="AE41" s="3" t="s">
        <v>14</v>
      </c>
      <c r="AF41" s="2">
        <f t="shared" si="24"/>
        <v>4578.0605725519135</v>
      </c>
      <c r="AG41" s="2">
        <f t="shared" si="24"/>
        <v>5945.9552093677639</v>
      </c>
      <c r="AH41" s="2">
        <f t="shared" si="24"/>
        <v>7497.6838739150289</v>
      </c>
      <c r="AI41" s="2">
        <f t="shared" si="24"/>
        <v>3695.7727272727266</v>
      </c>
      <c r="AJ41" s="2" t="str">
        <f t="shared" si="24"/>
        <v>N.A.</v>
      </c>
      <c r="AK41" s="2">
        <f t="shared" si="24"/>
        <v>9946.97306303804</v>
      </c>
      <c r="AL41" s="2" t="str">
        <f t="shared" si="24"/>
        <v>N.A.</v>
      </c>
      <c r="AM41" s="2">
        <f t="shared" si="24"/>
        <v>8349.2038027332164</v>
      </c>
      <c r="AN41" s="2">
        <f t="shared" si="24"/>
        <v>0</v>
      </c>
      <c r="AO41" s="2" t="str">
        <f t="shared" si="24"/>
        <v>N.A.</v>
      </c>
      <c r="AP41" s="15">
        <f t="shared" si="24"/>
        <v>4291.3685700802289</v>
      </c>
      <c r="AQ41" s="16">
        <f t="shared" si="24"/>
        <v>6300.9327695335396</v>
      </c>
      <c r="AR41" s="13">
        <f t="shared" si="24"/>
        <v>5752.1375768432754</v>
      </c>
    </row>
    <row r="42" spans="1:44" ht="15" customHeight="1" thickBot="1" x14ac:dyDescent="0.3">
      <c r="A42" s="3" t="s">
        <v>15</v>
      </c>
      <c r="B42" s="2">
        <v>168560</v>
      </c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168560</v>
      </c>
      <c r="M42" s="12">
        <f t="shared" si="22"/>
        <v>0</v>
      </c>
      <c r="N42" s="13">
        <f>L42+M42</f>
        <v>168560</v>
      </c>
      <c r="P42" s="3" t="s">
        <v>15</v>
      </c>
      <c r="Q42" s="2">
        <v>98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98</v>
      </c>
      <c r="AB42" s="12">
        <f t="shared" si="23"/>
        <v>0</v>
      </c>
      <c r="AC42" s="13">
        <f>AA42+AB42</f>
        <v>98</v>
      </c>
      <c r="AE42" s="3" t="s">
        <v>15</v>
      </c>
      <c r="AF42" s="2">
        <f t="shared" si="24"/>
        <v>1720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1720</v>
      </c>
      <c r="AQ42" s="16" t="str">
        <f t="shared" si="24"/>
        <v>N.A.</v>
      </c>
      <c r="AR42" s="13">
        <f t="shared" si="24"/>
        <v>1720</v>
      </c>
    </row>
    <row r="43" spans="1:44" ht="15" customHeight="1" thickBot="1" x14ac:dyDescent="0.3">
      <c r="A43" s="4" t="s">
        <v>16</v>
      </c>
      <c r="B43" s="2">
        <v>118796551.99999997</v>
      </c>
      <c r="C43" s="2">
        <v>288078361.00000006</v>
      </c>
      <c r="D43" s="2">
        <v>17515380</v>
      </c>
      <c r="E43" s="2">
        <v>4065349.9999999991</v>
      </c>
      <c r="F43" s="2">
        <v>9076949.9999999981</v>
      </c>
      <c r="G43" s="2">
        <v>35819049.999999985</v>
      </c>
      <c r="H43" s="2">
        <v>45305252.000000007</v>
      </c>
      <c r="I43" s="2">
        <v>28103420.000000007</v>
      </c>
      <c r="J43" s="2">
        <v>0</v>
      </c>
      <c r="K43" s="2"/>
      <c r="L43" s="1">
        <f t="shared" ref="L43" si="25">B43+D43+F43+H43+J43</f>
        <v>190694133.99999997</v>
      </c>
      <c r="M43" s="12">
        <f t="shared" ref="M43" si="26">C43+E43+G43+I43+K43</f>
        <v>356066181.00000006</v>
      </c>
      <c r="N43" s="18">
        <f>L43+M43</f>
        <v>546760315</v>
      </c>
      <c r="P43" s="4" t="s">
        <v>16</v>
      </c>
      <c r="Q43" s="2">
        <v>29812</v>
      </c>
      <c r="R43" s="2">
        <v>48488</v>
      </c>
      <c r="S43" s="2">
        <v>2733</v>
      </c>
      <c r="T43" s="2">
        <v>1100</v>
      </c>
      <c r="U43" s="2">
        <v>1374</v>
      </c>
      <c r="V43" s="2">
        <v>3601</v>
      </c>
      <c r="W43" s="2">
        <v>15566</v>
      </c>
      <c r="X43" s="2">
        <v>3366</v>
      </c>
      <c r="Y43" s="2">
        <v>5007</v>
      </c>
      <c r="Z43" s="2">
        <v>0</v>
      </c>
      <c r="AA43" s="1">
        <f t="shared" ref="AA43" si="27">Q43+S43+U43+W43+Y43</f>
        <v>54492</v>
      </c>
      <c r="AB43" s="12">
        <f t="shared" ref="AB43" si="28">R43+T43+V43+X43+Z43</f>
        <v>56555</v>
      </c>
      <c r="AC43" s="18">
        <f>AA43+AB43</f>
        <v>111047</v>
      </c>
      <c r="AE43" s="4" t="s">
        <v>16</v>
      </c>
      <c r="AF43" s="2">
        <f t="shared" ref="AF43:AO43" si="29">IFERROR(B43/Q43, "N.A.")</f>
        <v>3984.8568361733519</v>
      </c>
      <c r="AG43" s="2">
        <f t="shared" si="29"/>
        <v>5941.2300156739821</v>
      </c>
      <c r="AH43" s="2">
        <f t="shared" si="29"/>
        <v>6408.8474204171243</v>
      </c>
      <c r="AI43" s="2">
        <f t="shared" si="29"/>
        <v>3695.7727272727266</v>
      </c>
      <c r="AJ43" s="2">
        <f t="shared" si="29"/>
        <v>6606.2227074235798</v>
      </c>
      <c r="AK43" s="2">
        <f t="shared" si="29"/>
        <v>9946.97306303804</v>
      </c>
      <c r="AL43" s="2">
        <f t="shared" si="29"/>
        <v>2910.526275215213</v>
      </c>
      <c r="AM43" s="2">
        <f t="shared" si="29"/>
        <v>8349.2038027332164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3499.488622183072</v>
      </c>
      <c r="AQ43" s="16">
        <f t="shared" ref="AQ43" si="31">IFERROR(M43/AB43, "N.A.")</f>
        <v>6295.9275218813555</v>
      </c>
      <c r="AR43" s="13">
        <f t="shared" ref="AR43" si="32">IFERROR(N43/AC43, "N.A.")</f>
        <v>4923.6838005529189</v>
      </c>
    </row>
    <row r="44" spans="1:44" ht="15" customHeight="1" thickBot="1" x14ac:dyDescent="0.3">
      <c r="A44" s="5" t="s">
        <v>0</v>
      </c>
      <c r="B44" s="46">
        <f>B43+C43</f>
        <v>406874913</v>
      </c>
      <c r="C44" s="47"/>
      <c r="D44" s="46">
        <f>D43+E43</f>
        <v>21580730</v>
      </c>
      <c r="E44" s="47"/>
      <c r="F44" s="46">
        <f>F43+G43</f>
        <v>44895999.999999985</v>
      </c>
      <c r="G44" s="47"/>
      <c r="H44" s="46">
        <f>H43+I43</f>
        <v>73408672.000000015</v>
      </c>
      <c r="I44" s="47"/>
      <c r="J44" s="46">
        <f>J43+K43</f>
        <v>0</v>
      </c>
      <c r="K44" s="47"/>
      <c r="L44" s="46">
        <f>L43+M43</f>
        <v>546760315</v>
      </c>
      <c r="M44" s="50"/>
      <c r="N44" s="19">
        <f>B44+D44+F44+H44+J44</f>
        <v>546760315</v>
      </c>
      <c r="P44" s="5" t="s">
        <v>0</v>
      </c>
      <c r="Q44" s="46">
        <f>Q43+R43</f>
        <v>78300</v>
      </c>
      <c r="R44" s="47"/>
      <c r="S44" s="46">
        <f>S43+T43</f>
        <v>3833</v>
      </c>
      <c r="T44" s="47"/>
      <c r="U44" s="46">
        <f>U43+V43</f>
        <v>4975</v>
      </c>
      <c r="V44" s="47"/>
      <c r="W44" s="46">
        <f>W43+X43</f>
        <v>18932</v>
      </c>
      <c r="X44" s="47"/>
      <c r="Y44" s="46">
        <f>Y43+Z43</f>
        <v>5007</v>
      </c>
      <c r="Z44" s="47"/>
      <c r="AA44" s="46">
        <f>AA43+AB43</f>
        <v>111047</v>
      </c>
      <c r="AB44" s="50"/>
      <c r="AC44" s="19">
        <f>Q44+S44+U44+W44+Y44</f>
        <v>111047</v>
      </c>
      <c r="AE44" s="5" t="s">
        <v>0</v>
      </c>
      <c r="AF44" s="48">
        <f>IFERROR(B44/Q44,"N.A.")</f>
        <v>5196.3590421455938</v>
      </c>
      <c r="AG44" s="49"/>
      <c r="AH44" s="48">
        <f>IFERROR(D44/S44,"N.A.")</f>
        <v>5630.2452387164103</v>
      </c>
      <c r="AI44" s="49"/>
      <c r="AJ44" s="48">
        <f>IFERROR(F44/U44,"N.A.")</f>
        <v>9024.321608040198</v>
      </c>
      <c r="AK44" s="49"/>
      <c r="AL44" s="48">
        <f>IFERROR(H44/W44,"N.A.")</f>
        <v>3877.4916543418558</v>
      </c>
      <c r="AM44" s="49"/>
      <c r="AN44" s="48">
        <f>IFERROR(J44/Y44,"N.A.")</f>
        <v>0</v>
      </c>
      <c r="AO44" s="49"/>
      <c r="AP44" s="48">
        <f>IFERROR(L44/AA44,"N.A.")</f>
        <v>4923.6838005529189</v>
      </c>
      <c r="AQ44" s="49"/>
      <c r="AR44" s="17">
        <f>IFERROR(N44/AC44, "N.A.")</f>
        <v>4923.6838005529189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1852440</v>
      </c>
      <c r="C15" s="2"/>
      <c r="D15" s="2">
        <v>1155000</v>
      </c>
      <c r="E15" s="2"/>
      <c r="F15" s="2">
        <v>1283325</v>
      </c>
      <c r="G15" s="2"/>
      <c r="H15" s="2">
        <v>4997628</v>
      </c>
      <c r="I15" s="2"/>
      <c r="J15" s="2">
        <v>0</v>
      </c>
      <c r="K15" s="2"/>
      <c r="L15" s="1">
        <f t="shared" ref="L15:M18" si="0">B15+D15+F15+H15+J15</f>
        <v>9288393</v>
      </c>
      <c r="M15" s="12">
        <f t="shared" si="0"/>
        <v>0</v>
      </c>
      <c r="N15" s="13">
        <f>L15+M15</f>
        <v>9288393</v>
      </c>
      <c r="P15" s="3" t="s">
        <v>12</v>
      </c>
      <c r="Q15" s="2">
        <v>541</v>
      </c>
      <c r="R15" s="2">
        <v>0</v>
      </c>
      <c r="S15" s="2">
        <v>224</v>
      </c>
      <c r="T15" s="2">
        <v>0</v>
      </c>
      <c r="U15" s="2">
        <v>775</v>
      </c>
      <c r="V15" s="2">
        <v>0</v>
      </c>
      <c r="W15" s="2">
        <v>5007</v>
      </c>
      <c r="X15" s="2">
        <v>0</v>
      </c>
      <c r="Y15" s="2">
        <v>1544</v>
      </c>
      <c r="Z15" s="2">
        <v>0</v>
      </c>
      <c r="AA15" s="1">
        <f t="shared" ref="AA15:AB18" si="1">Q15+S15+U15+W15+Y15</f>
        <v>8091</v>
      </c>
      <c r="AB15" s="12">
        <f t="shared" si="1"/>
        <v>0</v>
      </c>
      <c r="AC15" s="13">
        <f>AA15+AB15</f>
        <v>8091</v>
      </c>
      <c r="AE15" s="3" t="s">
        <v>12</v>
      </c>
      <c r="AF15" s="2">
        <f t="shared" ref="AF15:AR18" si="2">IFERROR(B15/Q15, "N.A.")</f>
        <v>3424.1035120147876</v>
      </c>
      <c r="AG15" s="2" t="str">
        <f t="shared" si="2"/>
        <v>N.A.</v>
      </c>
      <c r="AH15" s="2">
        <f t="shared" si="2"/>
        <v>5156.25</v>
      </c>
      <c r="AI15" s="2" t="str">
        <f t="shared" si="2"/>
        <v>N.A.</v>
      </c>
      <c r="AJ15" s="2">
        <f t="shared" si="2"/>
        <v>1655.9032258064517</v>
      </c>
      <c r="AK15" s="2" t="str">
        <f t="shared" si="2"/>
        <v>N.A.</v>
      </c>
      <c r="AL15" s="2">
        <f t="shared" si="2"/>
        <v>998.12822049131216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1147.9907304412311</v>
      </c>
      <c r="AQ15" s="16" t="str">
        <f t="shared" si="2"/>
        <v>N.A.</v>
      </c>
      <c r="AR15" s="13">
        <f t="shared" si="2"/>
        <v>1147.9907304412311</v>
      </c>
    </row>
    <row r="16" spans="1:44" ht="15" customHeight="1" thickBot="1" x14ac:dyDescent="0.3">
      <c r="A16" s="3" t="s">
        <v>13</v>
      </c>
      <c r="B16" s="2">
        <v>648624</v>
      </c>
      <c r="C16" s="2">
        <v>539650</v>
      </c>
      <c r="D16" s="2">
        <v>96320</v>
      </c>
      <c r="E16" s="2"/>
      <c r="F16" s="2"/>
      <c r="G16" s="2"/>
      <c r="H16" s="2"/>
      <c r="I16" s="2"/>
      <c r="J16" s="2"/>
      <c r="K16" s="2"/>
      <c r="L16" s="1">
        <f t="shared" si="0"/>
        <v>744944</v>
      </c>
      <c r="M16" s="12">
        <f t="shared" si="0"/>
        <v>539650</v>
      </c>
      <c r="N16" s="13">
        <f>L16+M16</f>
        <v>1284594</v>
      </c>
      <c r="P16" s="3" t="s">
        <v>13</v>
      </c>
      <c r="Q16" s="2">
        <v>475</v>
      </c>
      <c r="R16" s="2">
        <v>251</v>
      </c>
      <c r="S16" s="2">
        <v>112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587</v>
      </c>
      <c r="AB16" s="12">
        <f t="shared" si="1"/>
        <v>251</v>
      </c>
      <c r="AC16" s="13">
        <f>AA16+AB16</f>
        <v>838</v>
      </c>
      <c r="AE16" s="3" t="s">
        <v>13</v>
      </c>
      <c r="AF16" s="2">
        <f t="shared" si="2"/>
        <v>1365.5242105263158</v>
      </c>
      <c r="AG16" s="2">
        <f t="shared" si="2"/>
        <v>2150</v>
      </c>
      <c r="AH16" s="2">
        <f t="shared" si="2"/>
        <v>860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1269.0698466780239</v>
      </c>
      <c r="AQ16" s="16">
        <f t="shared" si="2"/>
        <v>2150</v>
      </c>
      <c r="AR16" s="13">
        <f t="shared" si="2"/>
        <v>1532.9284009546539</v>
      </c>
    </row>
    <row r="17" spans="1:44" ht="15" customHeight="1" thickBot="1" x14ac:dyDescent="0.3">
      <c r="A17" s="3" t="s">
        <v>14</v>
      </c>
      <c r="B17" s="2">
        <v>4577832</v>
      </c>
      <c r="C17" s="2">
        <v>25276760.000000004</v>
      </c>
      <c r="D17" s="2">
        <v>2215230</v>
      </c>
      <c r="E17" s="2">
        <v>1026195</v>
      </c>
      <c r="F17" s="2"/>
      <c r="G17" s="2">
        <v>2765500</v>
      </c>
      <c r="H17" s="2"/>
      <c r="I17" s="2">
        <v>352800</v>
      </c>
      <c r="J17" s="2">
        <v>0</v>
      </c>
      <c r="K17" s="2"/>
      <c r="L17" s="1">
        <f t="shared" si="0"/>
        <v>6793062</v>
      </c>
      <c r="M17" s="12">
        <f t="shared" si="0"/>
        <v>29421255.000000004</v>
      </c>
      <c r="N17" s="13">
        <f>L17+M17</f>
        <v>36214317</v>
      </c>
      <c r="P17" s="3" t="s">
        <v>14</v>
      </c>
      <c r="Q17" s="2">
        <v>2932</v>
      </c>
      <c r="R17" s="2">
        <v>4422</v>
      </c>
      <c r="S17" s="2">
        <v>614</v>
      </c>
      <c r="T17" s="2">
        <v>363</v>
      </c>
      <c r="U17" s="2">
        <v>0</v>
      </c>
      <c r="V17" s="2">
        <v>573</v>
      </c>
      <c r="W17" s="2">
        <v>0</v>
      </c>
      <c r="X17" s="2">
        <v>273</v>
      </c>
      <c r="Y17" s="2">
        <v>614</v>
      </c>
      <c r="Z17" s="2">
        <v>0</v>
      </c>
      <c r="AA17" s="1">
        <f t="shared" si="1"/>
        <v>4160</v>
      </c>
      <c r="AB17" s="12">
        <f t="shared" si="1"/>
        <v>5631</v>
      </c>
      <c r="AC17" s="13">
        <f>AA17+AB17</f>
        <v>9791</v>
      </c>
      <c r="AE17" s="3" t="s">
        <v>14</v>
      </c>
      <c r="AF17" s="2">
        <f t="shared" si="2"/>
        <v>1561.3342428376534</v>
      </c>
      <c r="AG17" s="2">
        <f t="shared" si="2"/>
        <v>5716.1374943464507</v>
      </c>
      <c r="AH17" s="2">
        <f t="shared" si="2"/>
        <v>3607.8664495114008</v>
      </c>
      <c r="AI17" s="2">
        <f t="shared" si="2"/>
        <v>2826.9834710743803</v>
      </c>
      <c r="AJ17" s="2" t="str">
        <f t="shared" si="2"/>
        <v>N.A.</v>
      </c>
      <c r="AK17" s="2">
        <f t="shared" si="2"/>
        <v>4826.3525305410121</v>
      </c>
      <c r="AL17" s="2" t="str">
        <f t="shared" si="2"/>
        <v>N.A.</v>
      </c>
      <c r="AM17" s="2">
        <f t="shared" si="2"/>
        <v>1292.3076923076924</v>
      </c>
      <c r="AN17" s="2">
        <f t="shared" si="2"/>
        <v>0</v>
      </c>
      <c r="AO17" s="2" t="str">
        <f t="shared" si="2"/>
        <v>N.A.</v>
      </c>
      <c r="AP17" s="15">
        <f t="shared" si="2"/>
        <v>1632.9475961538462</v>
      </c>
      <c r="AQ17" s="16">
        <f t="shared" si="2"/>
        <v>5224.872136387854</v>
      </c>
      <c r="AR17" s="13">
        <f t="shared" si="2"/>
        <v>3698.7352670820142</v>
      </c>
    </row>
    <row r="18" spans="1:44" ht="15" customHeight="1" thickBot="1" x14ac:dyDescent="0.3">
      <c r="A18" s="3" t="s">
        <v>15</v>
      </c>
      <c r="B18" s="2">
        <v>1788628</v>
      </c>
      <c r="C18" s="2"/>
      <c r="D18" s="2">
        <v>200340</v>
      </c>
      <c r="E18" s="2"/>
      <c r="F18" s="2"/>
      <c r="G18" s="2">
        <v>134274</v>
      </c>
      <c r="H18" s="2">
        <v>469824.00000000006</v>
      </c>
      <c r="I18" s="2"/>
      <c r="J18" s="2">
        <v>0</v>
      </c>
      <c r="K18" s="2"/>
      <c r="L18" s="1">
        <f t="shared" si="0"/>
        <v>2458792</v>
      </c>
      <c r="M18" s="12">
        <f t="shared" si="0"/>
        <v>134274</v>
      </c>
      <c r="N18" s="13">
        <f>L18+M18</f>
        <v>2593066</v>
      </c>
      <c r="P18" s="3" t="s">
        <v>15</v>
      </c>
      <c r="Q18" s="2">
        <v>754</v>
      </c>
      <c r="R18" s="2">
        <v>0</v>
      </c>
      <c r="S18" s="2">
        <v>126</v>
      </c>
      <c r="T18" s="2">
        <v>0</v>
      </c>
      <c r="U18" s="2">
        <v>0</v>
      </c>
      <c r="V18" s="2">
        <v>322</v>
      </c>
      <c r="W18" s="2">
        <v>3203</v>
      </c>
      <c r="X18" s="2">
        <v>0</v>
      </c>
      <c r="Y18" s="2">
        <v>915</v>
      </c>
      <c r="Z18" s="2">
        <v>0</v>
      </c>
      <c r="AA18" s="1">
        <f t="shared" si="1"/>
        <v>4998</v>
      </c>
      <c r="AB18" s="12">
        <f t="shared" si="1"/>
        <v>322</v>
      </c>
      <c r="AC18" s="18">
        <f>AA18+AB18</f>
        <v>5320</v>
      </c>
      <c r="AE18" s="3" t="s">
        <v>15</v>
      </c>
      <c r="AF18" s="2">
        <f t="shared" si="2"/>
        <v>2372.185676392573</v>
      </c>
      <c r="AG18" s="2" t="str">
        <f t="shared" si="2"/>
        <v>N.A.</v>
      </c>
      <c r="AH18" s="2">
        <f t="shared" si="2"/>
        <v>1590</v>
      </c>
      <c r="AI18" s="2" t="str">
        <f t="shared" si="2"/>
        <v>N.A.</v>
      </c>
      <c r="AJ18" s="2" t="str">
        <f t="shared" si="2"/>
        <v>N.A.</v>
      </c>
      <c r="AK18" s="2">
        <f t="shared" si="2"/>
        <v>417</v>
      </c>
      <c r="AL18" s="2">
        <f t="shared" si="2"/>
        <v>146.682485170153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491.95518207282913</v>
      </c>
      <c r="AQ18" s="16">
        <f t="shared" si="2"/>
        <v>417</v>
      </c>
      <c r="AR18" s="13">
        <f t="shared" si="2"/>
        <v>487.41842105263157</v>
      </c>
    </row>
    <row r="19" spans="1:44" ht="15" customHeight="1" thickBot="1" x14ac:dyDescent="0.3">
      <c r="A19" s="4" t="s">
        <v>16</v>
      </c>
      <c r="B19" s="2">
        <v>8867523.9999999981</v>
      </c>
      <c r="C19" s="2">
        <v>25816410.000000004</v>
      </c>
      <c r="D19" s="2">
        <v>3666890.0000000005</v>
      </c>
      <c r="E19" s="2">
        <v>1026195</v>
      </c>
      <c r="F19" s="2">
        <v>1283325</v>
      </c>
      <c r="G19" s="2">
        <v>2899774</v>
      </c>
      <c r="H19" s="2">
        <v>5467451.9999999991</v>
      </c>
      <c r="I19" s="2">
        <v>352800</v>
      </c>
      <c r="J19" s="2">
        <v>0</v>
      </c>
      <c r="K19" s="2"/>
      <c r="L19" s="1">
        <f t="shared" ref="L19" si="3">B19+D19+F19+H19+J19</f>
        <v>19285190.999999996</v>
      </c>
      <c r="M19" s="12">
        <f t="shared" ref="M19" si="4">C19+E19+G19+I19+K19</f>
        <v>30095179.000000004</v>
      </c>
      <c r="N19" s="18">
        <f>L19+M19</f>
        <v>49380370</v>
      </c>
      <c r="P19" s="4" t="s">
        <v>16</v>
      </c>
      <c r="Q19" s="2">
        <v>4702</v>
      </c>
      <c r="R19" s="2">
        <v>4673</v>
      </c>
      <c r="S19" s="2">
        <v>1076</v>
      </c>
      <c r="T19" s="2">
        <v>363</v>
      </c>
      <c r="U19" s="2">
        <v>775</v>
      </c>
      <c r="V19" s="2">
        <v>895</v>
      </c>
      <c r="W19" s="2">
        <v>8210</v>
      </c>
      <c r="X19" s="2">
        <v>273</v>
      </c>
      <c r="Y19" s="2">
        <v>3073</v>
      </c>
      <c r="Z19" s="2">
        <v>0</v>
      </c>
      <c r="AA19" s="1">
        <f t="shared" ref="AA19" si="5">Q19+S19+U19+W19+Y19</f>
        <v>17836</v>
      </c>
      <c r="AB19" s="12">
        <f t="shared" ref="AB19" si="6">R19+T19+V19+X19+Z19</f>
        <v>6204</v>
      </c>
      <c r="AC19" s="13">
        <f>AA19+AB19</f>
        <v>24040</v>
      </c>
      <c r="AE19" s="4" t="s">
        <v>16</v>
      </c>
      <c r="AF19" s="2">
        <f t="shared" ref="AF19:AO19" si="7">IFERROR(B19/Q19, "N.A.")</f>
        <v>1885.9047213951505</v>
      </c>
      <c r="AG19" s="2">
        <f t="shared" si="7"/>
        <v>5524.5901990156226</v>
      </c>
      <c r="AH19" s="2">
        <f t="shared" si="7"/>
        <v>3407.8903345724912</v>
      </c>
      <c r="AI19" s="2">
        <f t="shared" si="7"/>
        <v>2826.9834710743803</v>
      </c>
      <c r="AJ19" s="2">
        <f t="shared" si="7"/>
        <v>1655.9032258064517</v>
      </c>
      <c r="AK19" s="2">
        <f t="shared" si="7"/>
        <v>3239.9709497206704</v>
      </c>
      <c r="AL19" s="2">
        <f t="shared" si="7"/>
        <v>665.95030450669901</v>
      </c>
      <c r="AM19" s="2">
        <f t="shared" si="7"/>
        <v>1292.3076923076924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1081.2508970621213</v>
      </c>
      <c r="AQ19" s="16">
        <f t="shared" ref="AQ19" si="9">IFERROR(M19/AB19, "N.A.")</f>
        <v>4850.9314958091563</v>
      </c>
      <c r="AR19" s="13">
        <f t="shared" ref="AR19" si="10">IFERROR(N19/AC19, "N.A.")</f>
        <v>2054.0919301164727</v>
      </c>
    </row>
    <row r="20" spans="1:44" ht="15" customHeight="1" thickBot="1" x14ac:dyDescent="0.3">
      <c r="A20" s="5" t="s">
        <v>0</v>
      </c>
      <c r="B20" s="46">
        <f>B19+C19</f>
        <v>34683934</v>
      </c>
      <c r="C20" s="47"/>
      <c r="D20" s="46">
        <f>D19+E19</f>
        <v>4693085</v>
      </c>
      <c r="E20" s="47"/>
      <c r="F20" s="46">
        <f>F19+G19</f>
        <v>4183099</v>
      </c>
      <c r="G20" s="47"/>
      <c r="H20" s="46">
        <f>H19+I19</f>
        <v>5820251.9999999991</v>
      </c>
      <c r="I20" s="47"/>
      <c r="J20" s="46">
        <f>J19+K19</f>
        <v>0</v>
      </c>
      <c r="K20" s="47"/>
      <c r="L20" s="46">
        <f>L19+M19</f>
        <v>49380370</v>
      </c>
      <c r="M20" s="50"/>
      <c r="N20" s="19">
        <f>B20+D20+F20+H20+J20</f>
        <v>49380370</v>
      </c>
      <c r="P20" s="5" t="s">
        <v>0</v>
      </c>
      <c r="Q20" s="46">
        <f>Q19+R19</f>
        <v>9375</v>
      </c>
      <c r="R20" s="47"/>
      <c r="S20" s="46">
        <f>S19+T19</f>
        <v>1439</v>
      </c>
      <c r="T20" s="47"/>
      <c r="U20" s="46">
        <f>U19+V19</f>
        <v>1670</v>
      </c>
      <c r="V20" s="47"/>
      <c r="W20" s="46">
        <f>W19+X19</f>
        <v>8483</v>
      </c>
      <c r="X20" s="47"/>
      <c r="Y20" s="46">
        <f>Y19+Z19</f>
        <v>3073</v>
      </c>
      <c r="Z20" s="47"/>
      <c r="AA20" s="46">
        <f>AA19+AB19</f>
        <v>24040</v>
      </c>
      <c r="AB20" s="47"/>
      <c r="AC20" s="20">
        <f>Q20+S20+U20+W20+Y20</f>
        <v>24040</v>
      </c>
      <c r="AE20" s="5" t="s">
        <v>0</v>
      </c>
      <c r="AF20" s="48">
        <f>IFERROR(B20/Q20,"N.A.")</f>
        <v>3699.6196266666666</v>
      </c>
      <c r="AG20" s="49"/>
      <c r="AH20" s="48">
        <f>IFERROR(D20/S20,"N.A.")</f>
        <v>3261.3516330785269</v>
      </c>
      <c r="AI20" s="49"/>
      <c r="AJ20" s="48">
        <f>IFERROR(F20/U20,"N.A.")</f>
        <v>2504.8497005988024</v>
      </c>
      <c r="AK20" s="49"/>
      <c r="AL20" s="48">
        <f>IFERROR(H20/W20,"N.A.")</f>
        <v>686.10774490156768</v>
      </c>
      <c r="AM20" s="49"/>
      <c r="AN20" s="48">
        <f>IFERROR(J20/Y20,"N.A.")</f>
        <v>0</v>
      </c>
      <c r="AO20" s="49"/>
      <c r="AP20" s="48">
        <f>IFERROR(L20/AA20,"N.A.")</f>
        <v>2054.0919301164727</v>
      </c>
      <c r="AQ20" s="49"/>
      <c r="AR20" s="17">
        <f>IFERROR(N20/AC20, "N.A.")</f>
        <v>2054.0919301164727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1852440</v>
      </c>
      <c r="C27" s="2"/>
      <c r="D27" s="2">
        <v>1155000</v>
      </c>
      <c r="E27" s="2"/>
      <c r="F27" s="2">
        <v>1132725</v>
      </c>
      <c r="G27" s="2"/>
      <c r="H27" s="2">
        <v>1762151.9999999998</v>
      </c>
      <c r="I27" s="2"/>
      <c r="J27" s="2">
        <v>0</v>
      </c>
      <c r="K27" s="2"/>
      <c r="L27" s="1">
        <f t="shared" ref="L27:M30" si="11">B27+D27+F27+H27+J27</f>
        <v>5902317</v>
      </c>
      <c r="M27" s="12">
        <f t="shared" si="11"/>
        <v>0</v>
      </c>
      <c r="N27" s="13">
        <f>L27+M27</f>
        <v>5902317</v>
      </c>
      <c r="P27" s="3" t="s">
        <v>12</v>
      </c>
      <c r="Q27" s="2">
        <v>541</v>
      </c>
      <c r="R27" s="2">
        <v>0</v>
      </c>
      <c r="S27" s="2">
        <v>224</v>
      </c>
      <c r="T27" s="2">
        <v>0</v>
      </c>
      <c r="U27" s="2">
        <v>524</v>
      </c>
      <c r="V27" s="2">
        <v>0</v>
      </c>
      <c r="W27" s="2">
        <v>1111</v>
      </c>
      <c r="X27" s="2">
        <v>0</v>
      </c>
      <c r="Y27" s="2">
        <v>161</v>
      </c>
      <c r="Z27" s="2">
        <v>0</v>
      </c>
      <c r="AA27" s="1">
        <f t="shared" ref="AA27:AB30" si="12">Q27+S27+U27+W27+Y27</f>
        <v>2561</v>
      </c>
      <c r="AB27" s="12">
        <f t="shared" si="12"/>
        <v>0</v>
      </c>
      <c r="AC27" s="13">
        <f>AA27+AB27</f>
        <v>2561</v>
      </c>
      <c r="AE27" s="3" t="s">
        <v>12</v>
      </c>
      <c r="AF27" s="2">
        <f t="shared" ref="AF27:AR30" si="13">IFERROR(B27/Q27, "N.A.")</f>
        <v>3424.1035120147876</v>
      </c>
      <c r="AG27" s="2" t="str">
        <f t="shared" si="13"/>
        <v>N.A.</v>
      </c>
      <c r="AH27" s="2">
        <f t="shared" si="13"/>
        <v>5156.25</v>
      </c>
      <c r="AI27" s="2" t="str">
        <f t="shared" si="13"/>
        <v>N.A.</v>
      </c>
      <c r="AJ27" s="2">
        <f t="shared" si="13"/>
        <v>2161.68893129771</v>
      </c>
      <c r="AK27" s="2" t="str">
        <f t="shared" si="13"/>
        <v>N.A.</v>
      </c>
      <c r="AL27" s="2">
        <f t="shared" si="13"/>
        <v>1586.0954095409538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2304.6923076923076</v>
      </c>
      <c r="AQ27" s="16" t="str">
        <f t="shared" si="13"/>
        <v>N.A.</v>
      </c>
      <c r="AR27" s="13">
        <f t="shared" si="13"/>
        <v>2304.6923076923076</v>
      </c>
    </row>
    <row r="28" spans="1:44" ht="15" customHeight="1" thickBot="1" x14ac:dyDescent="0.3">
      <c r="A28" s="3" t="s">
        <v>13</v>
      </c>
      <c r="B28" s="2">
        <v>67424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67424</v>
      </c>
      <c r="M28" s="12">
        <f t="shared" si="11"/>
        <v>0</v>
      </c>
      <c r="N28" s="13">
        <f>L28+M28</f>
        <v>67424</v>
      </c>
      <c r="P28" s="3" t="s">
        <v>13</v>
      </c>
      <c r="Q28" s="2">
        <v>112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112</v>
      </c>
      <c r="AB28" s="12">
        <f t="shared" si="12"/>
        <v>0</v>
      </c>
      <c r="AC28" s="13">
        <f>AA28+AB28</f>
        <v>112</v>
      </c>
      <c r="AE28" s="3" t="s">
        <v>13</v>
      </c>
      <c r="AF28" s="2">
        <f t="shared" si="13"/>
        <v>602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602</v>
      </c>
      <c r="AQ28" s="16" t="str">
        <f t="shared" si="13"/>
        <v>N.A.</v>
      </c>
      <c r="AR28" s="13">
        <f t="shared" si="13"/>
        <v>602</v>
      </c>
    </row>
    <row r="29" spans="1:44" ht="15" customHeight="1" thickBot="1" x14ac:dyDescent="0.3">
      <c r="A29" s="3" t="s">
        <v>14</v>
      </c>
      <c r="B29" s="2">
        <v>2744937</v>
      </c>
      <c r="C29" s="2">
        <v>16040600</v>
      </c>
      <c r="D29" s="2">
        <v>2215230</v>
      </c>
      <c r="E29" s="2">
        <v>1026195</v>
      </c>
      <c r="F29" s="2"/>
      <c r="G29" s="2">
        <v>2012500</v>
      </c>
      <c r="H29" s="2"/>
      <c r="I29" s="2">
        <v>224000</v>
      </c>
      <c r="J29" s="2"/>
      <c r="K29" s="2"/>
      <c r="L29" s="1">
        <f t="shared" si="11"/>
        <v>4960167</v>
      </c>
      <c r="M29" s="12">
        <f t="shared" si="11"/>
        <v>19303295</v>
      </c>
      <c r="N29" s="13">
        <f>L29+M29</f>
        <v>24263462</v>
      </c>
      <c r="P29" s="3" t="s">
        <v>14</v>
      </c>
      <c r="Q29" s="2">
        <v>1114</v>
      </c>
      <c r="R29" s="2">
        <v>2369</v>
      </c>
      <c r="S29" s="2">
        <v>614</v>
      </c>
      <c r="T29" s="2">
        <v>363</v>
      </c>
      <c r="U29" s="2">
        <v>0</v>
      </c>
      <c r="V29" s="2">
        <v>322</v>
      </c>
      <c r="W29" s="2">
        <v>0</v>
      </c>
      <c r="X29" s="2">
        <v>112</v>
      </c>
      <c r="Y29" s="2">
        <v>0</v>
      </c>
      <c r="Z29" s="2">
        <v>0</v>
      </c>
      <c r="AA29" s="1">
        <f t="shared" si="12"/>
        <v>1728</v>
      </c>
      <c r="AB29" s="12">
        <f t="shared" si="12"/>
        <v>3166</v>
      </c>
      <c r="AC29" s="13">
        <f>AA29+AB29</f>
        <v>4894</v>
      </c>
      <c r="AE29" s="3" t="s">
        <v>14</v>
      </c>
      <c r="AF29" s="2">
        <f t="shared" si="13"/>
        <v>2464.0368043087969</v>
      </c>
      <c r="AG29" s="2">
        <f t="shared" si="13"/>
        <v>6771.0426340227941</v>
      </c>
      <c r="AH29" s="2">
        <f t="shared" si="13"/>
        <v>3607.8664495114008</v>
      </c>
      <c r="AI29" s="2">
        <f t="shared" si="13"/>
        <v>2826.9834710743803</v>
      </c>
      <c r="AJ29" s="2" t="str">
        <f t="shared" si="13"/>
        <v>N.A.</v>
      </c>
      <c r="AK29" s="2">
        <f t="shared" si="13"/>
        <v>6250</v>
      </c>
      <c r="AL29" s="2" t="str">
        <f t="shared" si="13"/>
        <v>N.A.</v>
      </c>
      <c r="AM29" s="2">
        <f t="shared" si="13"/>
        <v>2000</v>
      </c>
      <c r="AN29" s="2" t="str">
        <f t="shared" si="13"/>
        <v>N.A.</v>
      </c>
      <c r="AO29" s="2" t="str">
        <f t="shared" si="13"/>
        <v>N.A.</v>
      </c>
      <c r="AP29" s="15">
        <f t="shared" si="13"/>
        <v>2870.4670138888887</v>
      </c>
      <c r="AQ29" s="16">
        <f t="shared" si="13"/>
        <v>6097.0609602021477</v>
      </c>
      <c r="AR29" s="13">
        <f t="shared" si="13"/>
        <v>4957.7977114834493</v>
      </c>
    </row>
    <row r="30" spans="1:44" ht="15" customHeight="1" thickBot="1" x14ac:dyDescent="0.3">
      <c r="A30" s="3" t="s">
        <v>15</v>
      </c>
      <c r="B30" s="2">
        <v>1788628</v>
      </c>
      <c r="C30" s="2"/>
      <c r="D30" s="2">
        <v>200340</v>
      </c>
      <c r="E30" s="2"/>
      <c r="F30" s="2"/>
      <c r="G30" s="2">
        <v>134274</v>
      </c>
      <c r="H30" s="2">
        <v>301824</v>
      </c>
      <c r="I30" s="2"/>
      <c r="J30" s="2">
        <v>0</v>
      </c>
      <c r="K30" s="2"/>
      <c r="L30" s="1">
        <f t="shared" si="11"/>
        <v>2290792</v>
      </c>
      <c r="M30" s="12">
        <f t="shared" si="11"/>
        <v>134274</v>
      </c>
      <c r="N30" s="13">
        <f>L30+M30</f>
        <v>2425066</v>
      </c>
      <c r="P30" s="3" t="s">
        <v>15</v>
      </c>
      <c r="Q30" s="2">
        <v>754</v>
      </c>
      <c r="R30" s="2">
        <v>0</v>
      </c>
      <c r="S30" s="2">
        <v>126</v>
      </c>
      <c r="T30" s="2">
        <v>0</v>
      </c>
      <c r="U30" s="2">
        <v>0</v>
      </c>
      <c r="V30" s="2">
        <v>322</v>
      </c>
      <c r="W30" s="2">
        <v>3028</v>
      </c>
      <c r="X30" s="2">
        <v>0</v>
      </c>
      <c r="Y30" s="2">
        <v>691</v>
      </c>
      <c r="Z30" s="2">
        <v>0</v>
      </c>
      <c r="AA30" s="1">
        <f t="shared" si="12"/>
        <v>4599</v>
      </c>
      <c r="AB30" s="12">
        <f t="shared" si="12"/>
        <v>322</v>
      </c>
      <c r="AC30" s="18">
        <f>AA30+AB30</f>
        <v>4921</v>
      </c>
      <c r="AE30" s="3" t="s">
        <v>15</v>
      </c>
      <c r="AF30" s="2">
        <f t="shared" si="13"/>
        <v>2372.185676392573</v>
      </c>
      <c r="AG30" s="2" t="str">
        <f t="shared" si="13"/>
        <v>N.A.</v>
      </c>
      <c r="AH30" s="2">
        <f t="shared" si="13"/>
        <v>1590</v>
      </c>
      <c r="AI30" s="2" t="str">
        <f t="shared" si="13"/>
        <v>N.A.</v>
      </c>
      <c r="AJ30" s="2" t="str">
        <f t="shared" si="13"/>
        <v>N.A.</v>
      </c>
      <c r="AK30" s="2">
        <f t="shared" si="13"/>
        <v>417</v>
      </c>
      <c r="AL30" s="2">
        <f t="shared" si="13"/>
        <v>99.677675033025096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498.10654490106543</v>
      </c>
      <c r="AQ30" s="16">
        <f t="shared" si="13"/>
        <v>417</v>
      </c>
      <c r="AR30" s="13">
        <f t="shared" si="13"/>
        <v>492.79943100995735</v>
      </c>
    </row>
    <row r="31" spans="1:44" ht="15" customHeight="1" thickBot="1" x14ac:dyDescent="0.3">
      <c r="A31" s="4" t="s">
        <v>16</v>
      </c>
      <c r="B31" s="2">
        <v>6453429.0000000009</v>
      </c>
      <c r="C31" s="2">
        <v>16040600</v>
      </c>
      <c r="D31" s="2">
        <v>3570570.0000000005</v>
      </c>
      <c r="E31" s="2">
        <v>1026195</v>
      </c>
      <c r="F31" s="2">
        <v>1132725</v>
      </c>
      <c r="G31" s="2">
        <v>2146774</v>
      </c>
      <c r="H31" s="2">
        <v>2063976.0000000005</v>
      </c>
      <c r="I31" s="2">
        <v>224000</v>
      </c>
      <c r="J31" s="2">
        <v>0</v>
      </c>
      <c r="K31" s="2"/>
      <c r="L31" s="1">
        <f t="shared" ref="L31" si="14">B31+D31+F31+H31+J31</f>
        <v>13220700.000000002</v>
      </c>
      <c r="M31" s="12">
        <f t="shared" ref="M31" si="15">C31+E31+G31+I31+K31</f>
        <v>19437569</v>
      </c>
      <c r="N31" s="18">
        <f>L31+M31</f>
        <v>32658269</v>
      </c>
      <c r="P31" s="4" t="s">
        <v>16</v>
      </c>
      <c r="Q31" s="2">
        <v>2521</v>
      </c>
      <c r="R31" s="2">
        <v>2369</v>
      </c>
      <c r="S31" s="2">
        <v>964</v>
      </c>
      <c r="T31" s="2">
        <v>363</v>
      </c>
      <c r="U31" s="2">
        <v>524</v>
      </c>
      <c r="V31" s="2">
        <v>644</v>
      </c>
      <c r="W31" s="2">
        <v>4139</v>
      </c>
      <c r="X31" s="2">
        <v>112</v>
      </c>
      <c r="Y31" s="2">
        <v>852</v>
      </c>
      <c r="Z31" s="2">
        <v>0</v>
      </c>
      <c r="AA31" s="1">
        <f t="shared" ref="AA31" si="16">Q31+S31+U31+W31+Y31</f>
        <v>9000</v>
      </c>
      <c r="AB31" s="12">
        <f t="shared" ref="AB31" si="17">R31+T31+V31+X31+Z31</f>
        <v>3488</v>
      </c>
      <c r="AC31" s="13">
        <f>AA31+AB31</f>
        <v>12488</v>
      </c>
      <c r="AE31" s="4" t="s">
        <v>16</v>
      </c>
      <c r="AF31" s="2">
        <f t="shared" ref="AF31:AO31" si="18">IFERROR(B31/Q31, "N.A.")</f>
        <v>2559.8687028956765</v>
      </c>
      <c r="AG31" s="2">
        <f t="shared" si="18"/>
        <v>6771.0426340227941</v>
      </c>
      <c r="AH31" s="2">
        <f t="shared" si="18"/>
        <v>3703.9107883817433</v>
      </c>
      <c r="AI31" s="2">
        <f t="shared" si="18"/>
        <v>2826.9834710743803</v>
      </c>
      <c r="AJ31" s="2">
        <f t="shared" si="18"/>
        <v>2161.68893129771</v>
      </c>
      <c r="AK31" s="2">
        <f t="shared" si="18"/>
        <v>3333.5</v>
      </c>
      <c r="AL31" s="2">
        <f t="shared" si="18"/>
        <v>498.66537811065484</v>
      </c>
      <c r="AM31" s="2">
        <f t="shared" si="18"/>
        <v>2000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1468.9666666666669</v>
      </c>
      <c r="AQ31" s="16">
        <f t="shared" ref="AQ31" si="20">IFERROR(M31/AB31, "N.A.")</f>
        <v>5572.69753440367</v>
      </c>
      <c r="AR31" s="13">
        <f t="shared" ref="AR31" si="21">IFERROR(N31/AC31, "N.A.")</f>
        <v>2615.1720852017938</v>
      </c>
    </row>
    <row r="32" spans="1:44" ht="15" customHeight="1" thickBot="1" x14ac:dyDescent="0.3">
      <c r="A32" s="5" t="s">
        <v>0</v>
      </c>
      <c r="B32" s="46">
        <f>B31+C31</f>
        <v>22494029</v>
      </c>
      <c r="C32" s="47"/>
      <c r="D32" s="46">
        <f>D31+E31</f>
        <v>4596765</v>
      </c>
      <c r="E32" s="47"/>
      <c r="F32" s="46">
        <f>F31+G31</f>
        <v>3279499</v>
      </c>
      <c r="G32" s="47"/>
      <c r="H32" s="46">
        <f>H31+I31</f>
        <v>2287976.0000000005</v>
      </c>
      <c r="I32" s="47"/>
      <c r="J32" s="46">
        <f>J31+K31</f>
        <v>0</v>
      </c>
      <c r="K32" s="47"/>
      <c r="L32" s="46">
        <f>L31+M31</f>
        <v>32658269</v>
      </c>
      <c r="M32" s="50"/>
      <c r="N32" s="19">
        <f>B32+D32+F32+H32+J32</f>
        <v>32658269</v>
      </c>
      <c r="P32" s="5" t="s">
        <v>0</v>
      </c>
      <c r="Q32" s="46">
        <f>Q31+R31</f>
        <v>4890</v>
      </c>
      <c r="R32" s="47"/>
      <c r="S32" s="46">
        <f>S31+T31</f>
        <v>1327</v>
      </c>
      <c r="T32" s="47"/>
      <c r="U32" s="46">
        <f>U31+V31</f>
        <v>1168</v>
      </c>
      <c r="V32" s="47"/>
      <c r="W32" s="46">
        <f>W31+X31</f>
        <v>4251</v>
      </c>
      <c r="X32" s="47"/>
      <c r="Y32" s="46">
        <f>Y31+Z31</f>
        <v>852</v>
      </c>
      <c r="Z32" s="47"/>
      <c r="AA32" s="46">
        <f>AA31+AB31</f>
        <v>12488</v>
      </c>
      <c r="AB32" s="47"/>
      <c r="AC32" s="20">
        <f>Q32+S32+U32+W32+Y32</f>
        <v>12488</v>
      </c>
      <c r="AE32" s="5" t="s">
        <v>0</v>
      </c>
      <c r="AF32" s="48">
        <f>IFERROR(B32/Q32,"N.A.")</f>
        <v>4600.0059304703473</v>
      </c>
      <c r="AG32" s="49"/>
      <c r="AH32" s="48">
        <f>IFERROR(D32/S32,"N.A.")</f>
        <v>3464.0278824415977</v>
      </c>
      <c r="AI32" s="49"/>
      <c r="AJ32" s="48">
        <f>IFERROR(F32/U32,"N.A.")</f>
        <v>2807.7902397260273</v>
      </c>
      <c r="AK32" s="49"/>
      <c r="AL32" s="48">
        <f>IFERROR(H32/W32,"N.A.")</f>
        <v>538.22065396377332</v>
      </c>
      <c r="AM32" s="49"/>
      <c r="AN32" s="48">
        <f>IFERROR(J32/Y32,"N.A.")</f>
        <v>0</v>
      </c>
      <c r="AO32" s="49"/>
      <c r="AP32" s="48">
        <f>IFERROR(L32/AA32,"N.A.")</f>
        <v>2615.1720852017938</v>
      </c>
      <c r="AQ32" s="49"/>
      <c r="AR32" s="17">
        <f>IFERROR(N32/AC32, "N.A.")</f>
        <v>2615.1720852017938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>
        <v>150600</v>
      </c>
      <c r="G39" s="2"/>
      <c r="H39" s="2">
        <v>3235476</v>
      </c>
      <c r="I39" s="2"/>
      <c r="J39" s="2">
        <v>0</v>
      </c>
      <c r="K39" s="2"/>
      <c r="L39" s="1">
        <f t="shared" ref="L39:M42" si="22">B39+D39+F39+H39+J39</f>
        <v>3386076</v>
      </c>
      <c r="M39" s="12">
        <f t="shared" si="22"/>
        <v>0</v>
      </c>
      <c r="N39" s="13">
        <f>L39+M39</f>
        <v>3386076</v>
      </c>
      <c r="P39" s="3" t="s">
        <v>12</v>
      </c>
      <c r="Q39" s="2">
        <v>0</v>
      </c>
      <c r="R39" s="2">
        <v>0</v>
      </c>
      <c r="S39" s="2">
        <v>0</v>
      </c>
      <c r="T39" s="2">
        <v>0</v>
      </c>
      <c r="U39" s="2">
        <v>251</v>
      </c>
      <c r="V39" s="2">
        <v>0</v>
      </c>
      <c r="W39" s="2">
        <v>3896</v>
      </c>
      <c r="X39" s="2">
        <v>0</v>
      </c>
      <c r="Y39" s="2">
        <v>1383</v>
      </c>
      <c r="Z39" s="2">
        <v>0</v>
      </c>
      <c r="AA39" s="1">
        <f t="shared" ref="AA39:AB42" si="23">Q39+S39+U39+W39+Y39</f>
        <v>5530</v>
      </c>
      <c r="AB39" s="12">
        <f t="shared" si="23"/>
        <v>0</v>
      </c>
      <c r="AC39" s="13">
        <f>AA39+AB39</f>
        <v>5530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600</v>
      </c>
      <c r="AK39" s="2" t="str">
        <f t="shared" si="24"/>
        <v>N.A.</v>
      </c>
      <c r="AL39" s="2">
        <f t="shared" si="24"/>
        <v>830.46098562628333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612.31030741410484</v>
      </c>
      <c r="AQ39" s="16" t="str">
        <f t="shared" si="24"/>
        <v>N.A.</v>
      </c>
      <c r="AR39" s="13">
        <f t="shared" si="24"/>
        <v>612.31030741410484</v>
      </c>
    </row>
    <row r="40" spans="1:44" ht="15" customHeight="1" thickBot="1" x14ac:dyDescent="0.3">
      <c r="A40" s="3" t="s">
        <v>13</v>
      </c>
      <c r="B40" s="2">
        <v>581199.99999999988</v>
      </c>
      <c r="C40" s="2">
        <v>539650</v>
      </c>
      <c r="D40" s="2">
        <v>96320</v>
      </c>
      <c r="E40" s="2"/>
      <c r="F40" s="2"/>
      <c r="G40" s="2"/>
      <c r="H40" s="2"/>
      <c r="I40" s="2"/>
      <c r="J40" s="2"/>
      <c r="K40" s="2"/>
      <c r="L40" s="1">
        <f t="shared" si="22"/>
        <v>677519.99999999988</v>
      </c>
      <c r="M40" s="12">
        <f t="shared" si="22"/>
        <v>539650</v>
      </c>
      <c r="N40" s="13">
        <f>L40+M40</f>
        <v>1217170</v>
      </c>
      <c r="P40" s="3" t="s">
        <v>13</v>
      </c>
      <c r="Q40" s="2">
        <v>363</v>
      </c>
      <c r="R40" s="2">
        <v>251</v>
      </c>
      <c r="S40" s="2">
        <v>112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475</v>
      </c>
      <c r="AB40" s="12">
        <f t="shared" si="23"/>
        <v>251</v>
      </c>
      <c r="AC40" s="13">
        <f>AA40+AB40</f>
        <v>726</v>
      </c>
      <c r="AE40" s="3" t="s">
        <v>13</v>
      </c>
      <c r="AF40" s="2">
        <f t="shared" si="24"/>
        <v>1601.1019283746552</v>
      </c>
      <c r="AG40" s="2">
        <f t="shared" si="24"/>
        <v>2150</v>
      </c>
      <c r="AH40" s="2">
        <f t="shared" si="24"/>
        <v>860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1426.3578947368419</v>
      </c>
      <c r="AQ40" s="16">
        <f t="shared" si="24"/>
        <v>2150</v>
      </c>
      <c r="AR40" s="13">
        <f t="shared" si="24"/>
        <v>1676.5426997245179</v>
      </c>
    </row>
    <row r="41" spans="1:44" ht="15" customHeight="1" thickBot="1" x14ac:dyDescent="0.3">
      <c r="A41" s="3" t="s">
        <v>14</v>
      </c>
      <c r="B41" s="2">
        <v>1832895.0000000002</v>
      </c>
      <c r="C41" s="2">
        <v>9236160</v>
      </c>
      <c r="D41" s="2"/>
      <c r="E41" s="2"/>
      <c r="F41" s="2"/>
      <c r="G41" s="2">
        <v>753000</v>
      </c>
      <c r="H41" s="2"/>
      <c r="I41" s="2">
        <v>128800</v>
      </c>
      <c r="J41" s="2">
        <v>0</v>
      </c>
      <c r="K41" s="2"/>
      <c r="L41" s="1">
        <f t="shared" si="22"/>
        <v>1832895.0000000002</v>
      </c>
      <c r="M41" s="12">
        <f t="shared" si="22"/>
        <v>10117960</v>
      </c>
      <c r="N41" s="13">
        <f>L41+M41</f>
        <v>11950855</v>
      </c>
      <c r="P41" s="3" t="s">
        <v>14</v>
      </c>
      <c r="Q41" s="2">
        <v>1818</v>
      </c>
      <c r="R41" s="2">
        <v>2053</v>
      </c>
      <c r="S41" s="2">
        <v>0</v>
      </c>
      <c r="T41" s="2">
        <v>0</v>
      </c>
      <c r="U41" s="2">
        <v>0</v>
      </c>
      <c r="V41" s="2">
        <v>251</v>
      </c>
      <c r="W41" s="2">
        <v>0</v>
      </c>
      <c r="X41" s="2">
        <v>161</v>
      </c>
      <c r="Y41" s="2">
        <v>614</v>
      </c>
      <c r="Z41" s="2">
        <v>0</v>
      </c>
      <c r="AA41" s="1">
        <f t="shared" si="23"/>
        <v>2432</v>
      </c>
      <c r="AB41" s="12">
        <f t="shared" si="23"/>
        <v>2465</v>
      </c>
      <c r="AC41" s="13">
        <f>AA41+AB41</f>
        <v>4897</v>
      </c>
      <c r="AE41" s="3" t="s">
        <v>14</v>
      </c>
      <c r="AF41" s="2">
        <f t="shared" si="24"/>
        <v>1008.1930693069309</v>
      </c>
      <c r="AG41" s="2">
        <f t="shared" si="24"/>
        <v>4498.8602045786656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3000</v>
      </c>
      <c r="AL41" s="2" t="str">
        <f t="shared" si="24"/>
        <v>N.A.</v>
      </c>
      <c r="AM41" s="2">
        <f t="shared" si="24"/>
        <v>800</v>
      </c>
      <c r="AN41" s="2">
        <f t="shared" si="24"/>
        <v>0</v>
      </c>
      <c r="AO41" s="2" t="str">
        <f t="shared" si="24"/>
        <v>N.A.</v>
      </c>
      <c r="AP41" s="15">
        <f t="shared" si="24"/>
        <v>753.65748355263167</v>
      </c>
      <c r="AQ41" s="16">
        <f t="shared" si="24"/>
        <v>4104.6490872210952</v>
      </c>
      <c r="AR41" s="13">
        <f t="shared" si="24"/>
        <v>2440.4441494792732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168000</v>
      </c>
      <c r="I42" s="2"/>
      <c r="J42" s="2">
        <v>0</v>
      </c>
      <c r="K42" s="2"/>
      <c r="L42" s="1">
        <f t="shared" si="22"/>
        <v>168000</v>
      </c>
      <c r="M42" s="12">
        <f t="shared" si="22"/>
        <v>0</v>
      </c>
      <c r="N42" s="13">
        <f>L42+M42</f>
        <v>168000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175</v>
      </c>
      <c r="X42" s="2">
        <v>0</v>
      </c>
      <c r="Y42" s="2">
        <v>224</v>
      </c>
      <c r="Z42" s="2">
        <v>0</v>
      </c>
      <c r="AA42" s="1">
        <f t="shared" si="23"/>
        <v>399</v>
      </c>
      <c r="AB42" s="12">
        <f t="shared" si="23"/>
        <v>0</v>
      </c>
      <c r="AC42" s="13">
        <f>AA42+AB42</f>
        <v>399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960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421.05263157894734</v>
      </c>
      <c r="AQ42" s="16" t="str">
        <f t="shared" si="24"/>
        <v>N.A.</v>
      </c>
      <c r="AR42" s="13">
        <f t="shared" si="24"/>
        <v>421.05263157894734</v>
      </c>
    </row>
    <row r="43" spans="1:44" ht="15" customHeight="1" thickBot="1" x14ac:dyDescent="0.3">
      <c r="A43" s="4" t="s">
        <v>16</v>
      </c>
      <c r="B43" s="2">
        <v>2414095</v>
      </c>
      <c r="C43" s="2">
        <v>9775810.0000000019</v>
      </c>
      <c r="D43" s="2">
        <v>96320</v>
      </c>
      <c r="E43" s="2"/>
      <c r="F43" s="2">
        <v>150600</v>
      </c>
      <c r="G43" s="2">
        <v>753000</v>
      </c>
      <c r="H43" s="2">
        <v>3403476.0000000005</v>
      </c>
      <c r="I43" s="2">
        <v>128800</v>
      </c>
      <c r="J43" s="2">
        <v>0</v>
      </c>
      <c r="K43" s="2"/>
      <c r="L43" s="1">
        <f t="shared" ref="L43" si="25">B43+D43+F43+H43+J43</f>
        <v>6064491</v>
      </c>
      <c r="M43" s="12">
        <f t="shared" ref="M43" si="26">C43+E43+G43+I43+K43</f>
        <v>10657610.000000002</v>
      </c>
      <c r="N43" s="18">
        <f>L43+M43</f>
        <v>16722101.000000002</v>
      </c>
      <c r="P43" s="4" t="s">
        <v>16</v>
      </c>
      <c r="Q43" s="2">
        <v>2181</v>
      </c>
      <c r="R43" s="2">
        <v>2304</v>
      </c>
      <c r="S43" s="2">
        <v>112</v>
      </c>
      <c r="T43" s="2">
        <v>0</v>
      </c>
      <c r="U43" s="2">
        <v>251</v>
      </c>
      <c r="V43" s="2">
        <v>251</v>
      </c>
      <c r="W43" s="2">
        <v>4071</v>
      </c>
      <c r="X43" s="2">
        <v>161</v>
      </c>
      <c r="Y43" s="2">
        <v>2221</v>
      </c>
      <c r="Z43" s="2">
        <v>0</v>
      </c>
      <c r="AA43" s="1">
        <f t="shared" ref="AA43" si="27">Q43+S43+U43+W43+Y43</f>
        <v>8836</v>
      </c>
      <c r="AB43" s="12">
        <f t="shared" ref="AB43" si="28">R43+T43+V43+X43+Z43</f>
        <v>2716</v>
      </c>
      <c r="AC43" s="18">
        <f>AA43+AB43</f>
        <v>11552</v>
      </c>
      <c r="AE43" s="4" t="s">
        <v>16</v>
      </c>
      <c r="AF43" s="2">
        <f t="shared" ref="AF43:AO43" si="29">IFERROR(B43/Q43, "N.A.")</f>
        <v>1106.8752865657955</v>
      </c>
      <c r="AG43" s="2">
        <f t="shared" si="29"/>
        <v>4242.9730902777783</v>
      </c>
      <c r="AH43" s="2">
        <f t="shared" si="29"/>
        <v>860</v>
      </c>
      <c r="AI43" s="2" t="str">
        <f t="shared" si="29"/>
        <v>N.A.</v>
      </c>
      <c r="AJ43" s="2">
        <f t="shared" si="29"/>
        <v>600</v>
      </c>
      <c r="AK43" s="2">
        <f t="shared" si="29"/>
        <v>3000</v>
      </c>
      <c r="AL43" s="2">
        <f t="shared" si="29"/>
        <v>836.02947678703038</v>
      </c>
      <c r="AM43" s="2">
        <f t="shared" si="29"/>
        <v>800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686.3389542779538</v>
      </c>
      <c r="AQ43" s="16">
        <f t="shared" ref="AQ43" si="31">IFERROR(M43/AB43, "N.A.")</f>
        <v>3924.009572901326</v>
      </c>
      <c r="AR43" s="13">
        <f t="shared" ref="AR43" si="32">IFERROR(N43/AC43, "N.A.")</f>
        <v>1447.5502943213298</v>
      </c>
    </row>
    <row r="44" spans="1:44" ht="15" customHeight="1" thickBot="1" x14ac:dyDescent="0.3">
      <c r="A44" s="5" t="s">
        <v>0</v>
      </c>
      <c r="B44" s="46">
        <f>B43+C43</f>
        <v>12189905.000000002</v>
      </c>
      <c r="C44" s="47"/>
      <c r="D44" s="46">
        <f>D43+E43</f>
        <v>96320</v>
      </c>
      <c r="E44" s="47"/>
      <c r="F44" s="46">
        <f>F43+G43</f>
        <v>903600</v>
      </c>
      <c r="G44" s="47"/>
      <c r="H44" s="46">
        <f>H43+I43</f>
        <v>3532276.0000000005</v>
      </c>
      <c r="I44" s="47"/>
      <c r="J44" s="46">
        <f>J43+K43</f>
        <v>0</v>
      </c>
      <c r="K44" s="47"/>
      <c r="L44" s="46">
        <f>L43+M43</f>
        <v>16722101.000000002</v>
      </c>
      <c r="M44" s="50"/>
      <c r="N44" s="19">
        <f>B44+D44+F44+H44+J44</f>
        <v>16722101.000000002</v>
      </c>
      <c r="P44" s="5" t="s">
        <v>0</v>
      </c>
      <c r="Q44" s="46">
        <f>Q43+R43</f>
        <v>4485</v>
      </c>
      <c r="R44" s="47"/>
      <c r="S44" s="46">
        <f>S43+T43</f>
        <v>112</v>
      </c>
      <c r="T44" s="47"/>
      <c r="U44" s="46">
        <f>U43+V43</f>
        <v>502</v>
      </c>
      <c r="V44" s="47"/>
      <c r="W44" s="46">
        <f>W43+X43</f>
        <v>4232</v>
      </c>
      <c r="X44" s="47"/>
      <c r="Y44" s="46">
        <f>Y43+Z43</f>
        <v>2221</v>
      </c>
      <c r="Z44" s="47"/>
      <c r="AA44" s="46">
        <f>AA43+AB43</f>
        <v>11552</v>
      </c>
      <c r="AB44" s="50"/>
      <c r="AC44" s="19">
        <f>Q44+S44+U44+W44+Y44</f>
        <v>11552</v>
      </c>
      <c r="AE44" s="5" t="s">
        <v>0</v>
      </c>
      <c r="AF44" s="48">
        <f>IFERROR(B44/Q44,"N.A.")</f>
        <v>2717.9275362318845</v>
      </c>
      <c r="AG44" s="49"/>
      <c r="AH44" s="48">
        <f>IFERROR(D44/S44,"N.A.")</f>
        <v>860</v>
      </c>
      <c r="AI44" s="49"/>
      <c r="AJ44" s="48">
        <f>IFERROR(F44/U44,"N.A.")</f>
        <v>1800</v>
      </c>
      <c r="AK44" s="49"/>
      <c r="AL44" s="48">
        <f>IFERROR(H44/W44,"N.A.")</f>
        <v>834.65879017013242</v>
      </c>
      <c r="AM44" s="49"/>
      <c r="AN44" s="48">
        <f>IFERROR(J44/Y44,"N.A.")</f>
        <v>0</v>
      </c>
      <c r="AO44" s="49"/>
      <c r="AP44" s="48">
        <f>IFERROR(L44/AA44,"N.A.")</f>
        <v>1447.5502943213298</v>
      </c>
      <c r="AQ44" s="49"/>
      <c r="AR44" s="17">
        <f>IFERROR(N44/AC44, "N.A.")</f>
        <v>1447.5502943213298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969890</v>
      </c>
      <c r="C15" s="2"/>
      <c r="D15" s="2">
        <v>89100</v>
      </c>
      <c r="E15" s="2"/>
      <c r="F15" s="2">
        <v>148500</v>
      </c>
      <c r="G15" s="2"/>
      <c r="H15" s="2">
        <v>1386850</v>
      </c>
      <c r="I15" s="2"/>
      <c r="J15" s="2"/>
      <c r="K15" s="2"/>
      <c r="L15" s="1">
        <f t="shared" ref="L15:M18" si="0">B15+D15+F15+H15+J15</f>
        <v>2594340</v>
      </c>
      <c r="M15" s="12">
        <f t="shared" si="0"/>
        <v>0</v>
      </c>
      <c r="N15" s="13">
        <f>L15+M15</f>
        <v>2594340</v>
      </c>
      <c r="P15" s="3" t="s">
        <v>12</v>
      </c>
      <c r="Q15" s="2">
        <v>468</v>
      </c>
      <c r="R15" s="2">
        <v>0</v>
      </c>
      <c r="S15" s="2">
        <v>99</v>
      </c>
      <c r="T15" s="2">
        <v>0</v>
      </c>
      <c r="U15" s="2">
        <v>99</v>
      </c>
      <c r="V15" s="2">
        <v>0</v>
      </c>
      <c r="W15" s="2">
        <v>1009</v>
      </c>
      <c r="X15" s="2">
        <v>0</v>
      </c>
      <c r="Y15" s="2">
        <v>0</v>
      </c>
      <c r="Z15" s="2">
        <v>0</v>
      </c>
      <c r="AA15" s="1">
        <f t="shared" ref="AA15:AB18" si="1">Q15+S15+U15+W15+Y15</f>
        <v>1675</v>
      </c>
      <c r="AB15" s="12">
        <f t="shared" si="1"/>
        <v>0</v>
      </c>
      <c r="AC15" s="13">
        <f>AA15+AB15</f>
        <v>1675</v>
      </c>
      <c r="AE15" s="3" t="s">
        <v>12</v>
      </c>
      <c r="AF15" s="2">
        <f t="shared" ref="AF15:AR18" si="2">IFERROR(B15/Q15, "N.A.")</f>
        <v>2072.4145299145298</v>
      </c>
      <c r="AG15" s="2" t="str">
        <f t="shared" si="2"/>
        <v>N.A.</v>
      </c>
      <c r="AH15" s="2">
        <f t="shared" si="2"/>
        <v>900</v>
      </c>
      <c r="AI15" s="2" t="str">
        <f t="shared" si="2"/>
        <v>N.A.</v>
      </c>
      <c r="AJ15" s="2">
        <f t="shared" si="2"/>
        <v>1500</v>
      </c>
      <c r="AK15" s="2" t="str">
        <f t="shared" si="2"/>
        <v>N.A.</v>
      </c>
      <c r="AL15" s="2">
        <f t="shared" si="2"/>
        <v>1374.4796828543112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1548.8597014925374</v>
      </c>
      <c r="AQ15" s="16" t="str">
        <f t="shared" si="2"/>
        <v>N.A.</v>
      </c>
      <c r="AR15" s="13">
        <f t="shared" si="2"/>
        <v>1548.8597014925374</v>
      </c>
    </row>
    <row r="16" spans="1:44" ht="15" customHeight="1" thickBot="1" x14ac:dyDescent="0.3">
      <c r="A16" s="3" t="s">
        <v>13</v>
      </c>
      <c r="B16" s="2">
        <v>385110</v>
      </c>
      <c r="C16" s="2">
        <v>148500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385110</v>
      </c>
      <c r="M16" s="12">
        <f t="shared" si="0"/>
        <v>148500</v>
      </c>
      <c r="N16" s="13">
        <f>L16+M16</f>
        <v>533610</v>
      </c>
      <c r="P16" s="3" t="s">
        <v>13</v>
      </c>
      <c r="Q16" s="2">
        <v>297</v>
      </c>
      <c r="R16" s="2">
        <v>99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297</v>
      </c>
      <c r="AB16" s="12">
        <f t="shared" si="1"/>
        <v>99</v>
      </c>
      <c r="AC16" s="13">
        <f>AA16+AB16</f>
        <v>396</v>
      </c>
      <c r="AE16" s="3" t="s">
        <v>13</v>
      </c>
      <c r="AF16" s="2">
        <f t="shared" si="2"/>
        <v>1296.6666666666667</v>
      </c>
      <c r="AG16" s="2">
        <f t="shared" si="2"/>
        <v>1500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1296.6666666666667</v>
      </c>
      <c r="AQ16" s="16">
        <f t="shared" si="2"/>
        <v>1500</v>
      </c>
      <c r="AR16" s="13">
        <f t="shared" si="2"/>
        <v>1347.5</v>
      </c>
    </row>
    <row r="17" spans="1:44" ht="15" customHeight="1" thickBot="1" x14ac:dyDescent="0.3">
      <c r="A17" s="3" t="s">
        <v>14</v>
      </c>
      <c r="B17" s="2">
        <v>7923216.9999999991</v>
      </c>
      <c r="C17" s="2">
        <v>5670830</v>
      </c>
      <c r="D17" s="2"/>
      <c r="E17" s="2"/>
      <c r="F17" s="2"/>
      <c r="G17" s="2">
        <v>206000</v>
      </c>
      <c r="H17" s="2"/>
      <c r="I17" s="2">
        <v>2945593.9999999995</v>
      </c>
      <c r="J17" s="2">
        <v>0</v>
      </c>
      <c r="K17" s="2"/>
      <c r="L17" s="1">
        <f t="shared" si="0"/>
        <v>7923216.9999999991</v>
      </c>
      <c r="M17" s="12">
        <f t="shared" si="0"/>
        <v>8822424</v>
      </c>
      <c r="N17" s="13">
        <f>L17+M17</f>
        <v>16745641</v>
      </c>
      <c r="P17" s="3" t="s">
        <v>14</v>
      </c>
      <c r="Q17" s="2">
        <v>1879</v>
      </c>
      <c r="R17" s="2">
        <v>720</v>
      </c>
      <c r="S17" s="2">
        <v>0</v>
      </c>
      <c r="T17" s="2">
        <v>0</v>
      </c>
      <c r="U17" s="2">
        <v>0</v>
      </c>
      <c r="V17" s="2">
        <v>103</v>
      </c>
      <c r="W17" s="2">
        <v>0</v>
      </c>
      <c r="X17" s="2">
        <v>1297</v>
      </c>
      <c r="Y17" s="2">
        <v>103</v>
      </c>
      <c r="Z17" s="2">
        <v>0</v>
      </c>
      <c r="AA17" s="1">
        <f t="shared" si="1"/>
        <v>1982</v>
      </c>
      <c r="AB17" s="12">
        <f t="shared" si="1"/>
        <v>2120</v>
      </c>
      <c r="AC17" s="13">
        <f>AA17+AB17</f>
        <v>4102</v>
      </c>
      <c r="AE17" s="3" t="s">
        <v>14</v>
      </c>
      <c r="AF17" s="2">
        <f t="shared" si="2"/>
        <v>4216.7200638637569</v>
      </c>
      <c r="AG17" s="2">
        <f t="shared" si="2"/>
        <v>7876.1527777777774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2000</v>
      </c>
      <c r="AL17" s="2" t="str">
        <f t="shared" si="2"/>
        <v>N.A.</v>
      </c>
      <c r="AM17" s="2">
        <f t="shared" si="2"/>
        <v>2271.0824980724747</v>
      </c>
      <c r="AN17" s="2">
        <f t="shared" si="2"/>
        <v>0</v>
      </c>
      <c r="AO17" s="2" t="str">
        <f t="shared" si="2"/>
        <v>N.A.</v>
      </c>
      <c r="AP17" s="15">
        <f t="shared" si="2"/>
        <v>3997.586781029263</v>
      </c>
      <c r="AQ17" s="16">
        <f t="shared" si="2"/>
        <v>4161.5207547169812</v>
      </c>
      <c r="AR17" s="13">
        <f t="shared" si="2"/>
        <v>4082.3113115553388</v>
      </c>
    </row>
    <row r="18" spans="1:44" ht="15" customHeight="1" thickBot="1" x14ac:dyDescent="0.3">
      <c r="A18" s="3" t="s">
        <v>15</v>
      </c>
      <c r="B18" s="2">
        <v>1792871.9999999998</v>
      </c>
      <c r="C18" s="2"/>
      <c r="D18" s="2"/>
      <c r="E18" s="2"/>
      <c r="F18" s="2"/>
      <c r="G18" s="2">
        <v>832510</v>
      </c>
      <c r="H18" s="2">
        <v>2838274.0000000005</v>
      </c>
      <c r="I18" s="2"/>
      <c r="J18" s="2">
        <v>0</v>
      </c>
      <c r="K18" s="2"/>
      <c r="L18" s="1">
        <f t="shared" si="0"/>
        <v>4631146</v>
      </c>
      <c r="M18" s="12">
        <f t="shared" si="0"/>
        <v>832510</v>
      </c>
      <c r="N18" s="13">
        <f>L18+M18</f>
        <v>5463656</v>
      </c>
      <c r="P18" s="3" t="s">
        <v>15</v>
      </c>
      <c r="Q18" s="2">
        <v>634</v>
      </c>
      <c r="R18" s="2">
        <v>0</v>
      </c>
      <c r="S18" s="2">
        <v>0</v>
      </c>
      <c r="T18" s="2">
        <v>0</v>
      </c>
      <c r="U18" s="2">
        <v>0</v>
      </c>
      <c r="V18" s="2">
        <v>227</v>
      </c>
      <c r="W18" s="2">
        <v>2172</v>
      </c>
      <c r="X18" s="2">
        <v>0</v>
      </c>
      <c r="Y18" s="2">
        <v>449</v>
      </c>
      <c r="Z18" s="2">
        <v>0</v>
      </c>
      <c r="AA18" s="1">
        <f t="shared" si="1"/>
        <v>3255</v>
      </c>
      <c r="AB18" s="12">
        <f t="shared" si="1"/>
        <v>227</v>
      </c>
      <c r="AC18" s="18">
        <f>AA18+AB18</f>
        <v>3482</v>
      </c>
      <c r="AE18" s="3" t="s">
        <v>15</v>
      </c>
      <c r="AF18" s="2">
        <f t="shared" si="2"/>
        <v>2827.8738170347001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3667.4449339207049</v>
      </c>
      <c r="AL18" s="2">
        <f t="shared" si="2"/>
        <v>1306.7559852670352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1422.7791090629801</v>
      </c>
      <c r="AQ18" s="16">
        <f t="shared" si="2"/>
        <v>3667.4449339207049</v>
      </c>
      <c r="AR18" s="13">
        <f t="shared" si="2"/>
        <v>1569.1143021252153</v>
      </c>
    </row>
    <row r="19" spans="1:44" ht="15" customHeight="1" thickBot="1" x14ac:dyDescent="0.3">
      <c r="A19" s="4" t="s">
        <v>16</v>
      </c>
      <c r="B19" s="2">
        <v>11071089</v>
      </c>
      <c r="C19" s="2">
        <v>5819330</v>
      </c>
      <c r="D19" s="2">
        <v>89100</v>
      </c>
      <c r="E19" s="2"/>
      <c r="F19" s="2">
        <v>148500</v>
      </c>
      <c r="G19" s="2">
        <v>1038510</v>
      </c>
      <c r="H19" s="2">
        <v>4225124</v>
      </c>
      <c r="I19" s="2">
        <v>2945593.9999999995</v>
      </c>
      <c r="J19" s="2">
        <v>0</v>
      </c>
      <c r="K19" s="2"/>
      <c r="L19" s="1">
        <f t="shared" ref="L19" si="3">B19+D19+F19+H19+J19</f>
        <v>15533813</v>
      </c>
      <c r="M19" s="12">
        <f t="shared" ref="M19" si="4">C19+E19+G19+I19+K19</f>
        <v>9803434</v>
      </c>
      <c r="N19" s="18">
        <f>L19+M19</f>
        <v>25337247</v>
      </c>
      <c r="P19" s="4" t="s">
        <v>16</v>
      </c>
      <c r="Q19" s="2">
        <v>3278</v>
      </c>
      <c r="R19" s="2">
        <v>819</v>
      </c>
      <c r="S19" s="2">
        <v>99</v>
      </c>
      <c r="T19" s="2">
        <v>0</v>
      </c>
      <c r="U19" s="2">
        <v>99</v>
      </c>
      <c r="V19" s="2">
        <v>330</v>
      </c>
      <c r="W19" s="2">
        <v>3181</v>
      </c>
      <c r="X19" s="2">
        <v>1297</v>
      </c>
      <c r="Y19" s="2">
        <v>552</v>
      </c>
      <c r="Z19" s="2">
        <v>0</v>
      </c>
      <c r="AA19" s="1">
        <f t="shared" ref="AA19" si="5">Q19+S19+U19+W19+Y19</f>
        <v>7209</v>
      </c>
      <c r="AB19" s="12">
        <f t="shared" ref="AB19" si="6">R19+T19+V19+X19+Z19</f>
        <v>2446</v>
      </c>
      <c r="AC19" s="13">
        <f>AA19+AB19</f>
        <v>9655</v>
      </c>
      <c r="AE19" s="4" t="s">
        <v>16</v>
      </c>
      <c r="AF19" s="2">
        <f t="shared" ref="AF19:AO19" si="7">IFERROR(B19/Q19, "N.A.")</f>
        <v>3377.3913971934107</v>
      </c>
      <c r="AG19" s="2">
        <f t="shared" si="7"/>
        <v>7105.4090354090358</v>
      </c>
      <c r="AH19" s="2">
        <f t="shared" si="7"/>
        <v>900</v>
      </c>
      <c r="AI19" s="2" t="str">
        <f t="shared" si="7"/>
        <v>N.A.</v>
      </c>
      <c r="AJ19" s="2">
        <f t="shared" si="7"/>
        <v>1500</v>
      </c>
      <c r="AK19" s="2">
        <f t="shared" si="7"/>
        <v>3147</v>
      </c>
      <c r="AL19" s="2">
        <f t="shared" si="7"/>
        <v>1328.2376611128575</v>
      </c>
      <c r="AM19" s="2">
        <f t="shared" si="7"/>
        <v>2271.0824980724747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2154.7805520876682</v>
      </c>
      <c r="AQ19" s="16">
        <f t="shared" ref="AQ19" si="9">IFERROR(M19/AB19, "N.A.")</f>
        <v>4007.9452166802944</v>
      </c>
      <c r="AR19" s="13">
        <f t="shared" ref="AR19" si="10">IFERROR(N19/AC19, "N.A.")</f>
        <v>2624.261729673744</v>
      </c>
    </row>
    <row r="20" spans="1:44" ht="15" customHeight="1" thickBot="1" x14ac:dyDescent="0.3">
      <c r="A20" s="5" t="s">
        <v>0</v>
      </c>
      <c r="B20" s="46">
        <f>B19+C19</f>
        <v>16890419</v>
      </c>
      <c r="C20" s="47"/>
      <c r="D20" s="46">
        <f>D19+E19</f>
        <v>89100</v>
      </c>
      <c r="E20" s="47"/>
      <c r="F20" s="46">
        <f>F19+G19</f>
        <v>1187010</v>
      </c>
      <c r="G20" s="47"/>
      <c r="H20" s="46">
        <f>H19+I19</f>
        <v>7170718</v>
      </c>
      <c r="I20" s="47"/>
      <c r="J20" s="46">
        <f>J19+K19</f>
        <v>0</v>
      </c>
      <c r="K20" s="47"/>
      <c r="L20" s="46">
        <f>L19+M19</f>
        <v>25337247</v>
      </c>
      <c r="M20" s="50"/>
      <c r="N20" s="19">
        <f>B20+D20+F20+H20+J20</f>
        <v>25337247</v>
      </c>
      <c r="P20" s="5" t="s">
        <v>0</v>
      </c>
      <c r="Q20" s="46">
        <f>Q19+R19</f>
        <v>4097</v>
      </c>
      <c r="R20" s="47"/>
      <c r="S20" s="46">
        <f>S19+T19</f>
        <v>99</v>
      </c>
      <c r="T20" s="47"/>
      <c r="U20" s="46">
        <f>U19+V19</f>
        <v>429</v>
      </c>
      <c r="V20" s="47"/>
      <c r="W20" s="46">
        <f>W19+X19</f>
        <v>4478</v>
      </c>
      <c r="X20" s="47"/>
      <c r="Y20" s="46">
        <f>Y19+Z19</f>
        <v>552</v>
      </c>
      <c r="Z20" s="47"/>
      <c r="AA20" s="46">
        <f>AA19+AB19</f>
        <v>9655</v>
      </c>
      <c r="AB20" s="47"/>
      <c r="AC20" s="20">
        <f>Q20+S20+U20+W20+Y20</f>
        <v>9655</v>
      </c>
      <c r="AE20" s="5" t="s">
        <v>0</v>
      </c>
      <c r="AF20" s="48">
        <f>IFERROR(B20/Q20,"N.A.")</f>
        <v>4122.6309494752259</v>
      </c>
      <c r="AG20" s="49"/>
      <c r="AH20" s="48">
        <f>IFERROR(D20/S20,"N.A.")</f>
        <v>900</v>
      </c>
      <c r="AI20" s="49"/>
      <c r="AJ20" s="48">
        <f>IFERROR(F20/U20,"N.A.")</f>
        <v>2766.9230769230771</v>
      </c>
      <c r="AK20" s="49"/>
      <c r="AL20" s="48">
        <f>IFERROR(H20/W20,"N.A.")</f>
        <v>1601.3215721304155</v>
      </c>
      <c r="AM20" s="49"/>
      <c r="AN20" s="48">
        <f>IFERROR(J20/Y20,"N.A.")</f>
        <v>0</v>
      </c>
      <c r="AO20" s="49"/>
      <c r="AP20" s="48">
        <f>IFERROR(L20/AA20,"N.A.")</f>
        <v>2624.261729673744</v>
      </c>
      <c r="AQ20" s="49"/>
      <c r="AR20" s="17">
        <f>IFERROR(N20/AC20, "N.A.")</f>
        <v>2624.261729673744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606770</v>
      </c>
      <c r="C27" s="2"/>
      <c r="D27" s="2">
        <v>89100</v>
      </c>
      <c r="E27" s="2"/>
      <c r="F27" s="2">
        <v>148500</v>
      </c>
      <c r="G27" s="2"/>
      <c r="H27" s="2">
        <v>1048419.9999999999</v>
      </c>
      <c r="I27" s="2"/>
      <c r="J27" s="2"/>
      <c r="K27" s="2"/>
      <c r="L27" s="1">
        <f t="shared" ref="L27:M30" si="11">B27+D27+F27+H27+J27</f>
        <v>1892790</v>
      </c>
      <c r="M27" s="12">
        <f t="shared" si="11"/>
        <v>0</v>
      </c>
      <c r="N27" s="13">
        <f>L27+M27</f>
        <v>1892790</v>
      </c>
      <c r="P27" s="3" t="s">
        <v>12</v>
      </c>
      <c r="Q27" s="2">
        <v>225</v>
      </c>
      <c r="R27" s="2">
        <v>0</v>
      </c>
      <c r="S27" s="2">
        <v>99</v>
      </c>
      <c r="T27" s="2">
        <v>0</v>
      </c>
      <c r="U27" s="2">
        <v>99</v>
      </c>
      <c r="V27" s="2">
        <v>0</v>
      </c>
      <c r="W27" s="2">
        <v>522</v>
      </c>
      <c r="X27" s="2">
        <v>0</v>
      </c>
      <c r="Y27" s="2">
        <v>0</v>
      </c>
      <c r="Z27" s="2">
        <v>0</v>
      </c>
      <c r="AA27" s="1">
        <f t="shared" ref="AA27:AB30" si="12">Q27+S27+U27+W27+Y27</f>
        <v>945</v>
      </c>
      <c r="AB27" s="12">
        <f t="shared" si="12"/>
        <v>0</v>
      </c>
      <c r="AC27" s="13">
        <f>AA27+AB27</f>
        <v>945</v>
      </c>
      <c r="AE27" s="3" t="s">
        <v>12</v>
      </c>
      <c r="AF27" s="2">
        <f t="shared" ref="AF27:AR30" si="13">IFERROR(B27/Q27, "N.A.")</f>
        <v>2696.7555555555555</v>
      </c>
      <c r="AG27" s="2" t="str">
        <f t="shared" si="13"/>
        <v>N.A.</v>
      </c>
      <c r="AH27" s="2">
        <f t="shared" si="13"/>
        <v>900</v>
      </c>
      <c r="AI27" s="2" t="str">
        <f t="shared" si="13"/>
        <v>N.A.</v>
      </c>
      <c r="AJ27" s="2">
        <f t="shared" si="13"/>
        <v>1500</v>
      </c>
      <c r="AK27" s="2" t="str">
        <f t="shared" si="13"/>
        <v>N.A.</v>
      </c>
      <c r="AL27" s="2">
        <f t="shared" si="13"/>
        <v>2008.4674329501913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2002.952380952381</v>
      </c>
      <c r="AQ27" s="16" t="str">
        <f t="shared" si="13"/>
        <v>N.A.</v>
      </c>
      <c r="AR27" s="13">
        <f t="shared" si="13"/>
        <v>2002.952380952381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6455438</v>
      </c>
      <c r="C29" s="2">
        <v>4839230</v>
      </c>
      <c r="D29" s="2"/>
      <c r="E29" s="2"/>
      <c r="F29" s="2"/>
      <c r="G29" s="2">
        <v>206000</v>
      </c>
      <c r="H29" s="2"/>
      <c r="I29" s="2">
        <v>2945593.9999999995</v>
      </c>
      <c r="J29" s="2"/>
      <c r="K29" s="2"/>
      <c r="L29" s="1">
        <f t="shared" si="11"/>
        <v>6455438</v>
      </c>
      <c r="M29" s="12">
        <f t="shared" si="11"/>
        <v>7990824</v>
      </c>
      <c r="N29" s="13">
        <f>L29+M29</f>
        <v>14446262</v>
      </c>
      <c r="P29" s="3" t="s">
        <v>14</v>
      </c>
      <c r="Q29" s="2">
        <v>1317</v>
      </c>
      <c r="R29" s="2">
        <v>522</v>
      </c>
      <c r="S29" s="2">
        <v>0</v>
      </c>
      <c r="T29" s="2">
        <v>0</v>
      </c>
      <c r="U29" s="2">
        <v>0</v>
      </c>
      <c r="V29" s="2">
        <v>103</v>
      </c>
      <c r="W29" s="2">
        <v>0</v>
      </c>
      <c r="X29" s="2">
        <v>1297</v>
      </c>
      <c r="Y29" s="2">
        <v>0</v>
      </c>
      <c r="Z29" s="2">
        <v>0</v>
      </c>
      <c r="AA29" s="1">
        <f t="shared" si="12"/>
        <v>1317</v>
      </c>
      <c r="AB29" s="12">
        <f t="shared" si="12"/>
        <v>1922</v>
      </c>
      <c r="AC29" s="13">
        <f>AA29+AB29</f>
        <v>3239</v>
      </c>
      <c r="AE29" s="3" t="s">
        <v>14</v>
      </c>
      <c r="AF29" s="2">
        <f t="shared" si="13"/>
        <v>4901.6233864844344</v>
      </c>
      <c r="AG29" s="2">
        <f t="shared" si="13"/>
        <v>9270.5555555555547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>
        <f t="shared" si="13"/>
        <v>2000</v>
      </c>
      <c r="AL29" s="2" t="str">
        <f t="shared" si="13"/>
        <v>N.A.</v>
      </c>
      <c r="AM29" s="2">
        <f t="shared" si="13"/>
        <v>2271.0824980724747</v>
      </c>
      <c r="AN29" s="2" t="str">
        <f t="shared" si="13"/>
        <v>N.A.</v>
      </c>
      <c r="AO29" s="2" t="str">
        <f t="shared" si="13"/>
        <v>N.A.</v>
      </c>
      <c r="AP29" s="15">
        <f t="shared" si="13"/>
        <v>4901.6233864844344</v>
      </c>
      <c r="AQ29" s="16">
        <f t="shared" si="13"/>
        <v>4157.5567117585852</v>
      </c>
      <c r="AR29" s="13">
        <f t="shared" si="13"/>
        <v>4460.0994133991971</v>
      </c>
    </row>
    <row r="30" spans="1:44" ht="15" customHeight="1" thickBot="1" x14ac:dyDescent="0.3">
      <c r="A30" s="3" t="s">
        <v>15</v>
      </c>
      <c r="B30" s="2">
        <v>1792871.9999999998</v>
      </c>
      <c r="C30" s="2"/>
      <c r="D30" s="2"/>
      <c r="E30" s="2"/>
      <c r="F30" s="2"/>
      <c r="G30" s="2">
        <v>832510</v>
      </c>
      <c r="H30" s="2">
        <v>1973904.0000000002</v>
      </c>
      <c r="I30" s="2"/>
      <c r="J30" s="2">
        <v>0</v>
      </c>
      <c r="K30" s="2"/>
      <c r="L30" s="1">
        <f t="shared" si="11"/>
        <v>3766776</v>
      </c>
      <c r="M30" s="12">
        <f t="shared" si="11"/>
        <v>832510</v>
      </c>
      <c r="N30" s="13">
        <f>L30+M30</f>
        <v>4599286</v>
      </c>
      <c r="P30" s="3" t="s">
        <v>15</v>
      </c>
      <c r="Q30" s="2">
        <v>634</v>
      </c>
      <c r="R30" s="2">
        <v>0</v>
      </c>
      <c r="S30" s="2">
        <v>0</v>
      </c>
      <c r="T30" s="2">
        <v>0</v>
      </c>
      <c r="U30" s="2">
        <v>0</v>
      </c>
      <c r="V30" s="2">
        <v>227</v>
      </c>
      <c r="W30" s="2">
        <v>1440</v>
      </c>
      <c r="X30" s="2">
        <v>0</v>
      </c>
      <c r="Y30" s="2">
        <v>388</v>
      </c>
      <c r="Z30" s="2">
        <v>0</v>
      </c>
      <c r="AA30" s="1">
        <f t="shared" si="12"/>
        <v>2462</v>
      </c>
      <c r="AB30" s="12">
        <f t="shared" si="12"/>
        <v>227</v>
      </c>
      <c r="AC30" s="18">
        <f>AA30+AB30</f>
        <v>2689</v>
      </c>
      <c r="AE30" s="3" t="s">
        <v>15</v>
      </c>
      <c r="AF30" s="2">
        <f t="shared" si="13"/>
        <v>2827.8738170347001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3667.4449339207049</v>
      </c>
      <c r="AL30" s="2">
        <f t="shared" si="13"/>
        <v>1370.7666666666669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1529.965881397238</v>
      </c>
      <c r="AQ30" s="16">
        <f t="shared" si="13"/>
        <v>3667.4449339207049</v>
      </c>
      <c r="AR30" s="13">
        <f t="shared" si="13"/>
        <v>1710.4075864633692</v>
      </c>
    </row>
    <row r="31" spans="1:44" ht="15" customHeight="1" thickBot="1" x14ac:dyDescent="0.3">
      <c r="A31" s="4" t="s">
        <v>16</v>
      </c>
      <c r="B31" s="2">
        <v>8855079.9999999981</v>
      </c>
      <c r="C31" s="2">
        <v>4839230</v>
      </c>
      <c r="D31" s="2">
        <v>89100</v>
      </c>
      <c r="E31" s="2"/>
      <c r="F31" s="2">
        <v>148500</v>
      </c>
      <c r="G31" s="2">
        <v>1038510</v>
      </c>
      <c r="H31" s="2">
        <v>3022324</v>
      </c>
      <c r="I31" s="2">
        <v>2945593.9999999995</v>
      </c>
      <c r="J31" s="2">
        <v>0</v>
      </c>
      <c r="K31" s="2"/>
      <c r="L31" s="1">
        <f t="shared" ref="L31" si="14">B31+D31+F31+H31+J31</f>
        <v>12115003.999999998</v>
      </c>
      <c r="M31" s="12">
        <f t="shared" ref="M31" si="15">C31+E31+G31+I31+K31</f>
        <v>8823334</v>
      </c>
      <c r="N31" s="18">
        <f>L31+M31</f>
        <v>20938338</v>
      </c>
      <c r="P31" s="4" t="s">
        <v>16</v>
      </c>
      <c r="Q31" s="2">
        <v>2176</v>
      </c>
      <c r="R31" s="2">
        <v>522</v>
      </c>
      <c r="S31" s="2">
        <v>99</v>
      </c>
      <c r="T31" s="2">
        <v>0</v>
      </c>
      <c r="U31" s="2">
        <v>99</v>
      </c>
      <c r="V31" s="2">
        <v>330</v>
      </c>
      <c r="W31" s="2">
        <v>1962</v>
      </c>
      <c r="X31" s="2">
        <v>1297</v>
      </c>
      <c r="Y31" s="2">
        <v>388</v>
      </c>
      <c r="Z31" s="2">
        <v>0</v>
      </c>
      <c r="AA31" s="1">
        <f t="shared" ref="AA31" si="16">Q31+S31+U31+W31+Y31</f>
        <v>4724</v>
      </c>
      <c r="AB31" s="12">
        <f t="shared" ref="AB31" si="17">R31+T31+V31+X31+Z31</f>
        <v>2149</v>
      </c>
      <c r="AC31" s="13">
        <f>AA31+AB31</f>
        <v>6873</v>
      </c>
      <c r="AE31" s="4" t="s">
        <v>16</v>
      </c>
      <c r="AF31" s="2">
        <f t="shared" ref="AF31:AO31" si="18">IFERROR(B31/Q31, "N.A.")</f>
        <v>4069.4301470588225</v>
      </c>
      <c r="AG31" s="2">
        <f t="shared" si="18"/>
        <v>9270.5555555555547</v>
      </c>
      <c r="AH31" s="2">
        <f t="shared" si="18"/>
        <v>900</v>
      </c>
      <c r="AI31" s="2" t="str">
        <f t="shared" si="18"/>
        <v>N.A.</v>
      </c>
      <c r="AJ31" s="2">
        <f t="shared" si="18"/>
        <v>1500</v>
      </c>
      <c r="AK31" s="2">
        <f t="shared" si="18"/>
        <v>3147</v>
      </c>
      <c r="AL31" s="2">
        <f t="shared" si="18"/>
        <v>1540.4301732925587</v>
      </c>
      <c r="AM31" s="2">
        <f t="shared" si="18"/>
        <v>2271.0824980724747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2564.564775613886</v>
      </c>
      <c r="AQ31" s="16">
        <f t="shared" ref="AQ31" si="20">IFERROR(M31/AB31, "N.A.")</f>
        <v>4105.7859469520708</v>
      </c>
      <c r="AR31" s="13">
        <f t="shared" ref="AR31" si="21">IFERROR(N31/AC31, "N.A.")</f>
        <v>3046.4626800523788</v>
      </c>
    </row>
    <row r="32" spans="1:44" ht="15" customHeight="1" thickBot="1" x14ac:dyDescent="0.3">
      <c r="A32" s="5" t="s">
        <v>0</v>
      </c>
      <c r="B32" s="46">
        <f>B31+C31</f>
        <v>13694309.999999998</v>
      </c>
      <c r="C32" s="47"/>
      <c r="D32" s="46">
        <f>D31+E31</f>
        <v>89100</v>
      </c>
      <c r="E32" s="47"/>
      <c r="F32" s="46">
        <f>F31+G31</f>
        <v>1187010</v>
      </c>
      <c r="G32" s="47"/>
      <c r="H32" s="46">
        <f>H31+I31</f>
        <v>5967918</v>
      </c>
      <c r="I32" s="47"/>
      <c r="J32" s="46">
        <f>J31+K31</f>
        <v>0</v>
      </c>
      <c r="K32" s="47"/>
      <c r="L32" s="46">
        <f>L31+M31</f>
        <v>20938338</v>
      </c>
      <c r="M32" s="50"/>
      <c r="N32" s="19">
        <f>B32+D32+F32+H32+J32</f>
        <v>20938338</v>
      </c>
      <c r="P32" s="5" t="s">
        <v>0</v>
      </c>
      <c r="Q32" s="46">
        <f>Q31+R31</f>
        <v>2698</v>
      </c>
      <c r="R32" s="47"/>
      <c r="S32" s="46">
        <f>S31+T31</f>
        <v>99</v>
      </c>
      <c r="T32" s="47"/>
      <c r="U32" s="46">
        <f>U31+V31</f>
        <v>429</v>
      </c>
      <c r="V32" s="47"/>
      <c r="W32" s="46">
        <f>W31+X31</f>
        <v>3259</v>
      </c>
      <c r="X32" s="47"/>
      <c r="Y32" s="46">
        <f>Y31+Z31</f>
        <v>388</v>
      </c>
      <c r="Z32" s="47"/>
      <c r="AA32" s="46">
        <f>AA31+AB31</f>
        <v>6873</v>
      </c>
      <c r="AB32" s="47"/>
      <c r="AC32" s="20">
        <f>Q32+S32+U32+W32+Y32</f>
        <v>6873</v>
      </c>
      <c r="AE32" s="5" t="s">
        <v>0</v>
      </c>
      <c r="AF32" s="48">
        <f>IFERROR(B32/Q32,"N.A.")</f>
        <v>5075.7264640474423</v>
      </c>
      <c r="AG32" s="49"/>
      <c r="AH32" s="48">
        <f>IFERROR(D32/S32,"N.A.")</f>
        <v>900</v>
      </c>
      <c r="AI32" s="49"/>
      <c r="AJ32" s="48">
        <f>IFERROR(F32/U32,"N.A.")</f>
        <v>2766.9230769230771</v>
      </c>
      <c r="AK32" s="49"/>
      <c r="AL32" s="48">
        <f>IFERROR(H32/W32,"N.A.")</f>
        <v>1831.2114145443388</v>
      </c>
      <c r="AM32" s="49"/>
      <c r="AN32" s="48">
        <f>IFERROR(J32/Y32,"N.A.")</f>
        <v>0</v>
      </c>
      <c r="AO32" s="49"/>
      <c r="AP32" s="48">
        <f>IFERROR(L32/AA32,"N.A.")</f>
        <v>3046.4626800523788</v>
      </c>
      <c r="AQ32" s="49"/>
      <c r="AR32" s="17">
        <f>IFERROR(N32/AC32, "N.A.")</f>
        <v>3046.4626800523788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363120</v>
      </c>
      <c r="C39" s="2"/>
      <c r="D39" s="2"/>
      <c r="E39" s="2"/>
      <c r="F39" s="2"/>
      <c r="G39" s="2"/>
      <c r="H39" s="2">
        <v>338429.99999999994</v>
      </c>
      <c r="I39" s="2"/>
      <c r="J39" s="2"/>
      <c r="K39" s="2"/>
      <c r="L39" s="1">
        <f t="shared" ref="L39:M42" si="22">B39+D39+F39+H39+J39</f>
        <v>701550</v>
      </c>
      <c r="M39" s="12">
        <f t="shared" si="22"/>
        <v>0</v>
      </c>
      <c r="N39" s="13">
        <f>L39+M39</f>
        <v>701550</v>
      </c>
      <c r="P39" s="3" t="s">
        <v>12</v>
      </c>
      <c r="Q39" s="2">
        <v>243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487</v>
      </c>
      <c r="X39" s="2">
        <v>0</v>
      </c>
      <c r="Y39" s="2">
        <v>0</v>
      </c>
      <c r="Z39" s="2">
        <v>0</v>
      </c>
      <c r="AA39" s="1">
        <f t="shared" ref="AA39:AB42" si="23">Q39+S39+U39+W39+Y39</f>
        <v>730</v>
      </c>
      <c r="AB39" s="12">
        <f t="shared" si="23"/>
        <v>0</v>
      </c>
      <c r="AC39" s="13">
        <f>AA39+AB39</f>
        <v>730</v>
      </c>
      <c r="AE39" s="3" t="s">
        <v>12</v>
      </c>
      <c r="AF39" s="2">
        <f t="shared" ref="AF39:AR42" si="24">IFERROR(B39/Q39, "N.A.")</f>
        <v>1494.320987654321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694.92813141683769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961.02739726027403</v>
      </c>
      <c r="AQ39" s="16" t="str">
        <f t="shared" si="24"/>
        <v>N.A.</v>
      </c>
      <c r="AR39" s="13">
        <f t="shared" si="24"/>
        <v>961.02739726027403</v>
      </c>
    </row>
    <row r="40" spans="1:44" ht="15" customHeight="1" thickBot="1" x14ac:dyDescent="0.3">
      <c r="A40" s="3" t="s">
        <v>13</v>
      </c>
      <c r="B40" s="2">
        <v>385110</v>
      </c>
      <c r="C40" s="2">
        <v>148500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385110</v>
      </c>
      <c r="M40" s="12">
        <f t="shared" si="22"/>
        <v>148500</v>
      </c>
      <c r="N40" s="13">
        <f>L40+M40</f>
        <v>533610</v>
      </c>
      <c r="P40" s="3" t="s">
        <v>13</v>
      </c>
      <c r="Q40" s="2">
        <v>297</v>
      </c>
      <c r="R40" s="2">
        <v>99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297</v>
      </c>
      <c r="AB40" s="12">
        <f t="shared" si="23"/>
        <v>99</v>
      </c>
      <c r="AC40" s="13">
        <f>AA40+AB40</f>
        <v>396</v>
      </c>
      <c r="AE40" s="3" t="s">
        <v>13</v>
      </c>
      <c r="AF40" s="2">
        <f t="shared" si="24"/>
        <v>1296.6666666666667</v>
      </c>
      <c r="AG40" s="2">
        <f t="shared" si="24"/>
        <v>1500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1296.6666666666667</v>
      </c>
      <c r="AQ40" s="16">
        <f t="shared" si="24"/>
        <v>1500</v>
      </c>
      <c r="AR40" s="13">
        <f t="shared" si="24"/>
        <v>1347.5</v>
      </c>
    </row>
    <row r="41" spans="1:44" ht="15" customHeight="1" thickBot="1" x14ac:dyDescent="0.3">
      <c r="A41" s="3" t="s">
        <v>14</v>
      </c>
      <c r="B41" s="2">
        <v>1467778.9999999998</v>
      </c>
      <c r="C41" s="2">
        <v>831600</v>
      </c>
      <c r="D41" s="2"/>
      <c r="E41" s="2"/>
      <c r="F41" s="2"/>
      <c r="G41" s="2"/>
      <c r="H41" s="2"/>
      <c r="I41" s="2"/>
      <c r="J41" s="2">
        <v>0</v>
      </c>
      <c r="K41" s="2"/>
      <c r="L41" s="1">
        <f t="shared" si="22"/>
        <v>1467778.9999999998</v>
      </c>
      <c r="M41" s="12">
        <f t="shared" si="22"/>
        <v>831600</v>
      </c>
      <c r="N41" s="13">
        <f>L41+M41</f>
        <v>2299379</v>
      </c>
      <c r="P41" s="3" t="s">
        <v>14</v>
      </c>
      <c r="Q41" s="2">
        <v>562</v>
      </c>
      <c r="R41" s="2">
        <v>198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103</v>
      </c>
      <c r="Z41" s="2">
        <v>0</v>
      </c>
      <c r="AA41" s="1">
        <f t="shared" si="23"/>
        <v>665</v>
      </c>
      <c r="AB41" s="12">
        <f t="shared" si="23"/>
        <v>198</v>
      </c>
      <c r="AC41" s="13">
        <f>AA41+AB41</f>
        <v>863</v>
      </c>
      <c r="AE41" s="3" t="s">
        <v>14</v>
      </c>
      <c r="AF41" s="2">
        <f t="shared" si="24"/>
        <v>2611.7064056939498</v>
      </c>
      <c r="AG41" s="2">
        <f t="shared" si="24"/>
        <v>4200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>
        <f t="shared" si="24"/>
        <v>0</v>
      </c>
      <c r="AO41" s="2" t="str">
        <f t="shared" si="24"/>
        <v>N.A.</v>
      </c>
      <c r="AP41" s="15">
        <f t="shared" si="24"/>
        <v>2207.1864661654131</v>
      </c>
      <c r="AQ41" s="16">
        <f t="shared" si="24"/>
        <v>4200</v>
      </c>
      <c r="AR41" s="13">
        <f t="shared" si="24"/>
        <v>2664.4020857473929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864370</v>
      </c>
      <c r="I42" s="2"/>
      <c r="J42" s="2">
        <v>0</v>
      </c>
      <c r="K42" s="2"/>
      <c r="L42" s="1">
        <f t="shared" si="22"/>
        <v>864370</v>
      </c>
      <c r="M42" s="12">
        <f t="shared" si="22"/>
        <v>0</v>
      </c>
      <c r="N42" s="13">
        <f>L42+M42</f>
        <v>864370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732</v>
      </c>
      <c r="X42" s="2">
        <v>0</v>
      </c>
      <c r="Y42" s="2">
        <v>61</v>
      </c>
      <c r="Z42" s="2">
        <v>0</v>
      </c>
      <c r="AA42" s="1">
        <f t="shared" si="23"/>
        <v>793</v>
      </c>
      <c r="AB42" s="12">
        <f t="shared" si="23"/>
        <v>0</v>
      </c>
      <c r="AC42" s="13">
        <f>AA42+AB42</f>
        <v>793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1180.8333333333333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1090</v>
      </c>
      <c r="AQ42" s="16" t="str">
        <f t="shared" si="24"/>
        <v>N.A.</v>
      </c>
      <c r="AR42" s="13">
        <f t="shared" si="24"/>
        <v>1090</v>
      </c>
    </row>
    <row r="43" spans="1:44" ht="15" customHeight="1" thickBot="1" x14ac:dyDescent="0.3">
      <c r="A43" s="4" t="s">
        <v>16</v>
      </c>
      <c r="B43" s="2">
        <v>2216008.9999999995</v>
      </c>
      <c r="C43" s="2">
        <v>980100</v>
      </c>
      <c r="D43" s="2"/>
      <c r="E43" s="2"/>
      <c r="F43" s="2"/>
      <c r="G43" s="2"/>
      <c r="H43" s="2">
        <v>1202800</v>
      </c>
      <c r="I43" s="2"/>
      <c r="J43" s="2">
        <v>0</v>
      </c>
      <c r="K43" s="2"/>
      <c r="L43" s="1">
        <f t="shared" ref="L43" si="25">B43+D43+F43+H43+J43</f>
        <v>3418808.9999999995</v>
      </c>
      <c r="M43" s="12">
        <f t="shared" ref="M43" si="26">C43+E43+G43+I43+K43</f>
        <v>980100</v>
      </c>
      <c r="N43" s="18">
        <f>L43+M43</f>
        <v>4398909</v>
      </c>
      <c r="P43" s="4" t="s">
        <v>16</v>
      </c>
      <c r="Q43" s="2">
        <v>1102</v>
      </c>
      <c r="R43" s="2">
        <v>297</v>
      </c>
      <c r="S43" s="2">
        <v>0</v>
      </c>
      <c r="T43" s="2">
        <v>0</v>
      </c>
      <c r="U43" s="2">
        <v>0</v>
      </c>
      <c r="V43" s="2">
        <v>0</v>
      </c>
      <c r="W43" s="2">
        <v>1219</v>
      </c>
      <c r="X43" s="2">
        <v>0</v>
      </c>
      <c r="Y43" s="2">
        <v>164</v>
      </c>
      <c r="Z43" s="2">
        <v>0</v>
      </c>
      <c r="AA43" s="1">
        <f t="shared" ref="AA43" si="27">Q43+S43+U43+W43+Y43</f>
        <v>2485</v>
      </c>
      <c r="AB43" s="12">
        <f t="shared" ref="AB43" si="28">R43+T43+V43+X43+Z43</f>
        <v>297</v>
      </c>
      <c r="AC43" s="18">
        <f>AA43+AB43</f>
        <v>2782</v>
      </c>
      <c r="AE43" s="4" t="s">
        <v>16</v>
      </c>
      <c r="AF43" s="2">
        <f t="shared" ref="AF43:AO43" si="29">IFERROR(B43/Q43, "N.A.")</f>
        <v>2010.8974591651538</v>
      </c>
      <c r="AG43" s="2">
        <f t="shared" si="29"/>
        <v>3300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986.71041837571784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1375.778269617706</v>
      </c>
      <c r="AQ43" s="16">
        <f t="shared" ref="AQ43" si="31">IFERROR(M43/AB43, "N.A.")</f>
        <v>3300</v>
      </c>
      <c r="AR43" s="13">
        <f t="shared" ref="AR43" si="32">IFERROR(N43/AC43, "N.A.")</f>
        <v>1581.2038102084832</v>
      </c>
    </row>
    <row r="44" spans="1:44" ht="15" customHeight="1" thickBot="1" x14ac:dyDescent="0.3">
      <c r="A44" s="5" t="s">
        <v>0</v>
      </c>
      <c r="B44" s="46">
        <f>B43+C43</f>
        <v>3196108.9999999995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1202800</v>
      </c>
      <c r="I44" s="47"/>
      <c r="J44" s="46">
        <f>J43+K43</f>
        <v>0</v>
      </c>
      <c r="K44" s="47"/>
      <c r="L44" s="46">
        <f>L43+M43</f>
        <v>4398909</v>
      </c>
      <c r="M44" s="50"/>
      <c r="N44" s="19">
        <f>B44+D44+F44+H44+J44</f>
        <v>4398909</v>
      </c>
      <c r="P44" s="5" t="s">
        <v>0</v>
      </c>
      <c r="Q44" s="46">
        <f>Q43+R43</f>
        <v>1399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1219</v>
      </c>
      <c r="X44" s="47"/>
      <c r="Y44" s="46">
        <f>Y43+Z43</f>
        <v>164</v>
      </c>
      <c r="Z44" s="47"/>
      <c r="AA44" s="46">
        <f>AA43+AB43</f>
        <v>2782</v>
      </c>
      <c r="AB44" s="50"/>
      <c r="AC44" s="19">
        <f>Q44+S44+U44+W44+Y44</f>
        <v>2782</v>
      </c>
      <c r="AE44" s="5" t="s">
        <v>0</v>
      </c>
      <c r="AF44" s="48">
        <f>IFERROR(B44/Q44,"N.A.")</f>
        <v>2284.5668334524657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>
        <f>IFERROR(H44/W44,"N.A.")</f>
        <v>986.71041837571784</v>
      </c>
      <c r="AM44" s="49"/>
      <c r="AN44" s="48">
        <f>IFERROR(J44/Y44,"N.A.")</f>
        <v>0</v>
      </c>
      <c r="AO44" s="49"/>
      <c r="AP44" s="48">
        <f>IFERROR(L44/AA44,"N.A.")</f>
        <v>1581.2038102084832</v>
      </c>
      <c r="AQ44" s="49"/>
      <c r="AR44" s="17">
        <f>IFERROR(N44/AC44, "N.A.")</f>
        <v>1581.2038102084832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24720120.999999996</v>
      </c>
      <c r="C15" s="2"/>
      <c r="D15" s="2">
        <v>918599.99999999988</v>
      </c>
      <c r="E15" s="2"/>
      <c r="F15" s="2">
        <v>3908504</v>
      </c>
      <c r="G15" s="2"/>
      <c r="H15" s="2">
        <v>15918944.000000002</v>
      </c>
      <c r="I15" s="2"/>
      <c r="J15" s="2">
        <v>0</v>
      </c>
      <c r="K15" s="2"/>
      <c r="L15" s="1">
        <f t="shared" ref="L15:M18" si="0">B15+D15+F15+H15+J15</f>
        <v>45466169</v>
      </c>
      <c r="M15" s="12">
        <f t="shared" si="0"/>
        <v>0</v>
      </c>
      <c r="N15" s="13">
        <f>L15+M15</f>
        <v>45466169</v>
      </c>
      <c r="P15" s="3" t="s">
        <v>12</v>
      </c>
      <c r="Q15" s="2">
        <v>3422</v>
      </c>
      <c r="R15" s="2">
        <v>0</v>
      </c>
      <c r="S15" s="2">
        <v>298</v>
      </c>
      <c r="T15" s="2">
        <v>0</v>
      </c>
      <c r="U15" s="2">
        <v>596</v>
      </c>
      <c r="V15" s="2">
        <v>0</v>
      </c>
      <c r="W15" s="2">
        <v>2435</v>
      </c>
      <c r="X15" s="2">
        <v>0</v>
      </c>
      <c r="Y15" s="2">
        <v>202</v>
      </c>
      <c r="Z15" s="2">
        <v>0</v>
      </c>
      <c r="AA15" s="1">
        <f t="shared" ref="AA15:AB18" si="1">Q15+S15+U15+W15+Y15</f>
        <v>6953</v>
      </c>
      <c r="AB15" s="12">
        <f t="shared" si="1"/>
        <v>0</v>
      </c>
      <c r="AC15" s="13">
        <f>AA15+AB15</f>
        <v>6953</v>
      </c>
      <c r="AE15" s="3" t="s">
        <v>12</v>
      </c>
      <c r="AF15" s="2">
        <f t="shared" ref="AF15:AR18" si="2">IFERROR(B15/Q15, "N.A.")</f>
        <v>7223.8810637054339</v>
      </c>
      <c r="AG15" s="2" t="str">
        <f t="shared" si="2"/>
        <v>N.A.</v>
      </c>
      <c r="AH15" s="2">
        <f t="shared" si="2"/>
        <v>3082.5503355704695</v>
      </c>
      <c r="AI15" s="2" t="str">
        <f t="shared" si="2"/>
        <v>N.A.</v>
      </c>
      <c r="AJ15" s="2">
        <f t="shared" si="2"/>
        <v>6557.8926174496646</v>
      </c>
      <c r="AK15" s="2" t="str">
        <f t="shared" si="2"/>
        <v>N.A.</v>
      </c>
      <c r="AL15" s="2">
        <f t="shared" si="2"/>
        <v>6537.554004106777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6539.0721990507691</v>
      </c>
      <c r="AQ15" s="16" t="str">
        <f t="shared" si="2"/>
        <v>N.A.</v>
      </c>
      <c r="AR15" s="13">
        <f t="shared" si="2"/>
        <v>6539.0721990507691</v>
      </c>
    </row>
    <row r="16" spans="1:44" ht="15" customHeight="1" thickBot="1" x14ac:dyDescent="0.3">
      <c r="A16" s="3" t="s">
        <v>13</v>
      </c>
      <c r="B16" s="2">
        <v>6421224</v>
      </c>
      <c r="C16" s="2">
        <v>328000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6421224</v>
      </c>
      <c r="M16" s="12">
        <f t="shared" si="0"/>
        <v>328000</v>
      </c>
      <c r="N16" s="13">
        <f>L16+M16</f>
        <v>6749224</v>
      </c>
      <c r="P16" s="3" t="s">
        <v>13</v>
      </c>
      <c r="Q16" s="2">
        <v>1705</v>
      </c>
      <c r="R16" s="2">
        <v>41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1705</v>
      </c>
      <c r="AB16" s="12">
        <f t="shared" si="1"/>
        <v>41</v>
      </c>
      <c r="AC16" s="13">
        <f>AA16+AB16</f>
        <v>1746</v>
      </c>
      <c r="AE16" s="3" t="s">
        <v>13</v>
      </c>
      <c r="AF16" s="2">
        <f t="shared" si="2"/>
        <v>3766.1137829912022</v>
      </c>
      <c r="AG16" s="2">
        <f t="shared" si="2"/>
        <v>8000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3766.1137829912022</v>
      </c>
      <c r="AQ16" s="16">
        <f t="shared" si="2"/>
        <v>8000</v>
      </c>
      <c r="AR16" s="13">
        <f t="shared" si="2"/>
        <v>3865.5349369988544</v>
      </c>
    </row>
    <row r="17" spans="1:44" ht="15" customHeight="1" thickBot="1" x14ac:dyDescent="0.3">
      <c r="A17" s="3" t="s">
        <v>14</v>
      </c>
      <c r="B17" s="2">
        <v>30127553</v>
      </c>
      <c r="C17" s="2">
        <v>93539381.000000015</v>
      </c>
      <c r="D17" s="2">
        <v>4166913.9999999995</v>
      </c>
      <c r="E17" s="2">
        <v>1367400</v>
      </c>
      <c r="F17" s="2"/>
      <c r="G17" s="2">
        <v>12415000</v>
      </c>
      <c r="H17" s="2"/>
      <c r="I17" s="2">
        <v>5087059.9999999991</v>
      </c>
      <c r="J17" s="2">
        <v>0</v>
      </c>
      <c r="K17" s="2"/>
      <c r="L17" s="1">
        <f t="shared" si="0"/>
        <v>34294467</v>
      </c>
      <c r="M17" s="12">
        <f t="shared" si="0"/>
        <v>112408841.00000001</v>
      </c>
      <c r="N17" s="13">
        <f>L17+M17</f>
        <v>146703308</v>
      </c>
      <c r="P17" s="3" t="s">
        <v>14</v>
      </c>
      <c r="Q17" s="2">
        <v>6022</v>
      </c>
      <c r="R17" s="2">
        <v>15415</v>
      </c>
      <c r="S17" s="2">
        <v>906</v>
      </c>
      <c r="T17" s="2">
        <v>200</v>
      </c>
      <c r="U17" s="2">
        <v>0</v>
      </c>
      <c r="V17" s="2">
        <v>572</v>
      </c>
      <c r="W17" s="2">
        <v>0</v>
      </c>
      <c r="X17" s="2">
        <v>652</v>
      </c>
      <c r="Y17" s="2">
        <v>598</v>
      </c>
      <c r="Z17" s="2">
        <v>0</v>
      </c>
      <c r="AA17" s="1">
        <f t="shared" si="1"/>
        <v>7526</v>
      </c>
      <c r="AB17" s="12">
        <f t="shared" si="1"/>
        <v>16839</v>
      </c>
      <c r="AC17" s="13">
        <f>AA17+AB17</f>
        <v>24365</v>
      </c>
      <c r="AE17" s="3" t="s">
        <v>14</v>
      </c>
      <c r="AF17" s="2">
        <f t="shared" si="2"/>
        <v>5002.9148123546993</v>
      </c>
      <c r="AG17" s="2">
        <f t="shared" si="2"/>
        <v>6068.0753162504061</v>
      </c>
      <c r="AH17" s="2">
        <f t="shared" si="2"/>
        <v>4599.2428256070634</v>
      </c>
      <c r="AI17" s="2">
        <f t="shared" si="2"/>
        <v>6837</v>
      </c>
      <c r="AJ17" s="2" t="str">
        <f t="shared" si="2"/>
        <v>N.A.</v>
      </c>
      <c r="AK17" s="2">
        <f t="shared" si="2"/>
        <v>21704.545454545456</v>
      </c>
      <c r="AL17" s="2" t="str">
        <f t="shared" si="2"/>
        <v>N.A.</v>
      </c>
      <c r="AM17" s="2">
        <f t="shared" si="2"/>
        <v>7802.2392638036799</v>
      </c>
      <c r="AN17" s="2">
        <f t="shared" si="2"/>
        <v>0</v>
      </c>
      <c r="AO17" s="2" t="str">
        <f t="shared" si="2"/>
        <v>N.A.</v>
      </c>
      <c r="AP17" s="15">
        <f t="shared" si="2"/>
        <v>4556.7986978474619</v>
      </c>
      <c r="AQ17" s="16">
        <f t="shared" si="2"/>
        <v>6675.5057307441066</v>
      </c>
      <c r="AR17" s="13">
        <f t="shared" si="2"/>
        <v>6021.067432792941</v>
      </c>
    </row>
    <row r="18" spans="1:44" ht="15" customHeight="1" thickBot="1" x14ac:dyDescent="0.3">
      <c r="A18" s="3" t="s">
        <v>15</v>
      </c>
      <c r="B18" s="2">
        <v>0</v>
      </c>
      <c r="C18" s="2"/>
      <c r="D18" s="2"/>
      <c r="E18" s="2"/>
      <c r="F18" s="2"/>
      <c r="G18" s="2"/>
      <c r="H18" s="2">
        <v>0</v>
      </c>
      <c r="I18" s="2"/>
      <c r="J18" s="2">
        <v>0</v>
      </c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>
        <v>191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190</v>
      </c>
      <c r="X18" s="2">
        <v>0</v>
      </c>
      <c r="Y18" s="2">
        <v>95</v>
      </c>
      <c r="Z18" s="2">
        <v>0</v>
      </c>
      <c r="AA18" s="1">
        <f t="shared" si="1"/>
        <v>476</v>
      </c>
      <c r="AB18" s="12">
        <f t="shared" si="1"/>
        <v>0</v>
      </c>
      <c r="AC18" s="18">
        <f>AA18+AB18</f>
        <v>476</v>
      </c>
      <c r="AE18" s="3" t="s">
        <v>15</v>
      </c>
      <c r="AF18" s="2">
        <f t="shared" si="2"/>
        <v>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0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0</v>
      </c>
      <c r="AQ18" s="16" t="str">
        <f t="shared" si="2"/>
        <v>N.A.</v>
      </c>
      <c r="AR18" s="13">
        <f t="shared" si="2"/>
        <v>0</v>
      </c>
    </row>
    <row r="19" spans="1:44" ht="15" customHeight="1" thickBot="1" x14ac:dyDescent="0.3">
      <c r="A19" s="4" t="s">
        <v>16</v>
      </c>
      <c r="B19" s="2">
        <v>61268898.00000003</v>
      </c>
      <c r="C19" s="2">
        <v>93867381.00000003</v>
      </c>
      <c r="D19" s="2">
        <v>5085513.9999999991</v>
      </c>
      <c r="E19" s="2">
        <v>1367400</v>
      </c>
      <c r="F19" s="2">
        <v>3908504</v>
      </c>
      <c r="G19" s="2">
        <v>12415000</v>
      </c>
      <c r="H19" s="2">
        <v>15918944</v>
      </c>
      <c r="I19" s="2">
        <v>5087059.9999999991</v>
      </c>
      <c r="J19" s="2">
        <v>0</v>
      </c>
      <c r="K19" s="2"/>
      <c r="L19" s="1">
        <f t="shared" ref="L19" si="3">B19+D19+F19+H19+J19</f>
        <v>86181860.00000003</v>
      </c>
      <c r="M19" s="12">
        <f t="shared" ref="M19" si="4">C19+E19+G19+I19+K19</f>
        <v>112736841.00000003</v>
      </c>
      <c r="N19" s="18">
        <f>L19+M19</f>
        <v>198918701.00000006</v>
      </c>
      <c r="P19" s="4" t="s">
        <v>16</v>
      </c>
      <c r="Q19" s="2">
        <v>11340</v>
      </c>
      <c r="R19" s="2">
        <v>15456</v>
      </c>
      <c r="S19" s="2">
        <v>1204</v>
      </c>
      <c r="T19" s="2">
        <v>200</v>
      </c>
      <c r="U19" s="2">
        <v>596</v>
      </c>
      <c r="V19" s="2">
        <v>572</v>
      </c>
      <c r="W19" s="2">
        <v>2625</v>
      </c>
      <c r="X19" s="2">
        <v>652</v>
      </c>
      <c r="Y19" s="2">
        <v>895</v>
      </c>
      <c r="Z19" s="2">
        <v>0</v>
      </c>
      <c r="AA19" s="1">
        <f t="shared" ref="AA19" si="5">Q19+S19+U19+W19+Y19</f>
        <v>16660</v>
      </c>
      <c r="AB19" s="12">
        <f t="shared" ref="AB19" si="6">R19+T19+V19+X19+Z19</f>
        <v>16880</v>
      </c>
      <c r="AC19" s="13">
        <f>AA19+AB19</f>
        <v>33540</v>
      </c>
      <c r="AE19" s="4" t="s">
        <v>16</v>
      </c>
      <c r="AF19" s="2">
        <f t="shared" ref="AF19:AO19" si="7">IFERROR(B19/Q19, "N.A.")</f>
        <v>5402.9010582010606</v>
      </c>
      <c r="AG19" s="2">
        <f t="shared" si="7"/>
        <v>6073.2001164596295</v>
      </c>
      <c r="AH19" s="2">
        <f t="shared" si="7"/>
        <v>4223.8488372093016</v>
      </c>
      <c r="AI19" s="2">
        <f t="shared" si="7"/>
        <v>6837</v>
      </c>
      <c r="AJ19" s="2">
        <f t="shared" si="7"/>
        <v>6557.8926174496646</v>
      </c>
      <c r="AK19" s="2">
        <f t="shared" si="7"/>
        <v>21704.545454545456</v>
      </c>
      <c r="AL19" s="2">
        <f t="shared" si="7"/>
        <v>6064.3596190476192</v>
      </c>
      <c r="AM19" s="2">
        <f t="shared" si="7"/>
        <v>7802.2392638036799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5172.9807923169283</v>
      </c>
      <c r="AQ19" s="16">
        <f t="shared" ref="AQ19" si="9">IFERROR(M19/AB19, "N.A.")</f>
        <v>6678.7228080568739</v>
      </c>
      <c r="AR19" s="13">
        <f t="shared" ref="AR19" si="10">IFERROR(N19/AC19, "N.A.")</f>
        <v>5930.7901311866444</v>
      </c>
    </row>
    <row r="20" spans="1:44" ht="15" customHeight="1" thickBot="1" x14ac:dyDescent="0.3">
      <c r="A20" s="5" t="s">
        <v>0</v>
      </c>
      <c r="B20" s="46">
        <f>B19+C19</f>
        <v>155136279.00000006</v>
      </c>
      <c r="C20" s="47"/>
      <c r="D20" s="46">
        <f>D19+E19</f>
        <v>6452913.9999999991</v>
      </c>
      <c r="E20" s="47"/>
      <c r="F20" s="46">
        <f>F19+G19</f>
        <v>16323504</v>
      </c>
      <c r="G20" s="47"/>
      <c r="H20" s="46">
        <f>H19+I19</f>
        <v>21006004</v>
      </c>
      <c r="I20" s="47"/>
      <c r="J20" s="46">
        <f>J19+K19</f>
        <v>0</v>
      </c>
      <c r="K20" s="47"/>
      <c r="L20" s="46">
        <f>L19+M19</f>
        <v>198918701.00000006</v>
      </c>
      <c r="M20" s="50"/>
      <c r="N20" s="19">
        <f>B20+D20+F20+H20+J20</f>
        <v>198918701.00000006</v>
      </c>
      <c r="P20" s="5" t="s">
        <v>0</v>
      </c>
      <c r="Q20" s="46">
        <f>Q19+R19</f>
        <v>26796</v>
      </c>
      <c r="R20" s="47"/>
      <c r="S20" s="46">
        <f>S19+T19</f>
        <v>1404</v>
      </c>
      <c r="T20" s="47"/>
      <c r="U20" s="46">
        <f>U19+V19</f>
        <v>1168</v>
      </c>
      <c r="V20" s="47"/>
      <c r="W20" s="46">
        <f>W19+X19</f>
        <v>3277</v>
      </c>
      <c r="X20" s="47"/>
      <c r="Y20" s="46">
        <f>Y19+Z19</f>
        <v>895</v>
      </c>
      <c r="Z20" s="47"/>
      <c r="AA20" s="46">
        <f>AA19+AB19</f>
        <v>33540</v>
      </c>
      <c r="AB20" s="47"/>
      <c r="AC20" s="20">
        <f>Q20+S20+U20+W20+Y20</f>
        <v>33540</v>
      </c>
      <c r="AE20" s="5" t="s">
        <v>0</v>
      </c>
      <c r="AF20" s="48">
        <f>IFERROR(B20/Q20,"N.A.")</f>
        <v>5789.5312360053758</v>
      </c>
      <c r="AG20" s="49"/>
      <c r="AH20" s="48">
        <f>IFERROR(D20/S20,"N.A.")</f>
        <v>4596.0925925925922</v>
      </c>
      <c r="AI20" s="49"/>
      <c r="AJ20" s="48">
        <f>IFERROR(F20/U20,"N.A.")</f>
        <v>13975.602739726028</v>
      </c>
      <c r="AK20" s="49"/>
      <c r="AL20" s="48">
        <f>IFERROR(H20/W20,"N.A.")</f>
        <v>6410.1324382056755</v>
      </c>
      <c r="AM20" s="49"/>
      <c r="AN20" s="48">
        <f>IFERROR(J20/Y20,"N.A.")</f>
        <v>0</v>
      </c>
      <c r="AO20" s="49"/>
      <c r="AP20" s="48">
        <f>IFERROR(L20/AA20,"N.A.")</f>
        <v>5930.7901311866444</v>
      </c>
      <c r="AQ20" s="49"/>
      <c r="AR20" s="17">
        <f>IFERROR(N20/AC20, "N.A.")</f>
        <v>5930.7901311866444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24492120.999999993</v>
      </c>
      <c r="C27" s="2"/>
      <c r="D27" s="2">
        <v>918599.99999999988</v>
      </c>
      <c r="E27" s="2"/>
      <c r="F27" s="2">
        <v>3908504</v>
      </c>
      <c r="G27" s="2"/>
      <c r="H27" s="2">
        <v>13630363.999999998</v>
      </c>
      <c r="I27" s="2"/>
      <c r="J27" s="2"/>
      <c r="K27" s="2"/>
      <c r="L27" s="1">
        <f t="shared" ref="L27:M30" si="11">B27+D27+F27+H27+J27</f>
        <v>42949588.999999993</v>
      </c>
      <c r="M27" s="12">
        <f t="shared" si="11"/>
        <v>0</v>
      </c>
      <c r="N27" s="13">
        <f>L27+M27</f>
        <v>42949588.999999993</v>
      </c>
      <c r="P27" s="3" t="s">
        <v>12</v>
      </c>
      <c r="Q27" s="2">
        <v>3327</v>
      </c>
      <c r="R27" s="2">
        <v>0</v>
      </c>
      <c r="S27" s="2">
        <v>298</v>
      </c>
      <c r="T27" s="2">
        <v>0</v>
      </c>
      <c r="U27" s="2">
        <v>596</v>
      </c>
      <c r="V27" s="2">
        <v>0</v>
      </c>
      <c r="W27" s="2">
        <v>1688</v>
      </c>
      <c r="X27" s="2">
        <v>0</v>
      </c>
      <c r="Y27" s="2">
        <v>0</v>
      </c>
      <c r="Z27" s="2">
        <v>0</v>
      </c>
      <c r="AA27" s="1">
        <f t="shared" ref="AA27:AB30" si="12">Q27+S27+U27+W27+Y27</f>
        <v>5909</v>
      </c>
      <c r="AB27" s="12">
        <f t="shared" si="12"/>
        <v>0</v>
      </c>
      <c r="AC27" s="13">
        <f>AA27+AB27</f>
        <v>5909</v>
      </c>
      <c r="AE27" s="3" t="s">
        <v>12</v>
      </c>
      <c r="AF27" s="2">
        <f t="shared" ref="AF27:AR30" si="13">IFERROR(B27/Q27, "N.A.")</f>
        <v>7361.6233844304152</v>
      </c>
      <c r="AG27" s="2" t="str">
        <f t="shared" si="13"/>
        <v>N.A.</v>
      </c>
      <c r="AH27" s="2">
        <f t="shared" si="13"/>
        <v>3082.5503355704695</v>
      </c>
      <c r="AI27" s="2" t="str">
        <f t="shared" si="13"/>
        <v>N.A.</v>
      </c>
      <c r="AJ27" s="2">
        <f t="shared" si="13"/>
        <v>6557.8926174496646</v>
      </c>
      <c r="AK27" s="2" t="str">
        <f t="shared" si="13"/>
        <v>N.A.</v>
      </c>
      <c r="AL27" s="2">
        <f t="shared" si="13"/>
        <v>8074.8601895734582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7268.5038077508871</v>
      </c>
      <c r="AQ27" s="16" t="str">
        <f t="shared" si="13"/>
        <v>N.A.</v>
      </c>
      <c r="AR27" s="13">
        <f t="shared" si="13"/>
        <v>7268.5038077508871</v>
      </c>
    </row>
    <row r="28" spans="1:44" ht="15" customHeight="1" thickBot="1" x14ac:dyDescent="0.3">
      <c r="A28" s="3" t="s">
        <v>13</v>
      </c>
      <c r="B28" s="2">
        <v>2347500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2347500</v>
      </c>
      <c r="M28" s="12">
        <f t="shared" si="11"/>
        <v>0</v>
      </c>
      <c r="N28" s="13">
        <f>L28+M28</f>
        <v>2347500</v>
      </c>
      <c r="P28" s="3" t="s">
        <v>13</v>
      </c>
      <c r="Q28" s="2">
        <v>609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609</v>
      </c>
      <c r="AB28" s="12">
        <f t="shared" si="12"/>
        <v>0</v>
      </c>
      <c r="AC28" s="13">
        <f>AA28+AB28</f>
        <v>609</v>
      </c>
      <c r="AE28" s="3" t="s">
        <v>13</v>
      </c>
      <c r="AF28" s="2">
        <f t="shared" si="13"/>
        <v>3854.6798029556649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3854.6798029556649</v>
      </c>
      <c r="AQ28" s="16" t="str">
        <f t="shared" si="13"/>
        <v>N.A.</v>
      </c>
      <c r="AR28" s="13">
        <f t="shared" si="13"/>
        <v>3854.6798029556649</v>
      </c>
    </row>
    <row r="29" spans="1:44" ht="15" customHeight="1" thickBot="1" x14ac:dyDescent="0.3">
      <c r="A29" s="3" t="s">
        <v>14</v>
      </c>
      <c r="B29" s="2">
        <v>23407588.999999993</v>
      </c>
      <c r="C29" s="2">
        <v>69691972</v>
      </c>
      <c r="D29" s="2">
        <v>4166913.9999999995</v>
      </c>
      <c r="E29" s="2">
        <v>1367400</v>
      </c>
      <c r="F29" s="2"/>
      <c r="G29" s="2">
        <v>7639999.9999999991</v>
      </c>
      <c r="H29" s="2"/>
      <c r="I29" s="2">
        <v>4021060.0000000005</v>
      </c>
      <c r="J29" s="2"/>
      <c r="K29" s="2"/>
      <c r="L29" s="1">
        <f t="shared" si="11"/>
        <v>27574502.999999993</v>
      </c>
      <c r="M29" s="12">
        <f t="shared" si="11"/>
        <v>82720432</v>
      </c>
      <c r="N29" s="13">
        <f>L29+M29</f>
        <v>110294935</v>
      </c>
      <c r="P29" s="3" t="s">
        <v>14</v>
      </c>
      <c r="Q29" s="2">
        <v>4140</v>
      </c>
      <c r="R29" s="2">
        <v>10740</v>
      </c>
      <c r="S29" s="2">
        <v>906</v>
      </c>
      <c r="T29" s="2">
        <v>200</v>
      </c>
      <c r="U29" s="2">
        <v>0</v>
      </c>
      <c r="V29" s="2">
        <v>286</v>
      </c>
      <c r="W29" s="2">
        <v>0</v>
      </c>
      <c r="X29" s="2">
        <v>500</v>
      </c>
      <c r="Y29" s="2">
        <v>0</v>
      </c>
      <c r="Z29" s="2">
        <v>0</v>
      </c>
      <c r="AA29" s="1">
        <f t="shared" si="12"/>
        <v>5046</v>
      </c>
      <c r="AB29" s="12">
        <f t="shared" si="12"/>
        <v>11726</v>
      </c>
      <c r="AC29" s="13">
        <f>AA29+AB29</f>
        <v>16772</v>
      </c>
      <c r="AE29" s="3" t="s">
        <v>14</v>
      </c>
      <c r="AF29" s="2">
        <f t="shared" si="13"/>
        <v>5654.0070048309162</v>
      </c>
      <c r="AG29" s="2">
        <f t="shared" si="13"/>
        <v>6489.0104283054006</v>
      </c>
      <c r="AH29" s="2">
        <f t="shared" si="13"/>
        <v>4599.2428256070634</v>
      </c>
      <c r="AI29" s="2">
        <f t="shared" si="13"/>
        <v>6837</v>
      </c>
      <c r="AJ29" s="2" t="str">
        <f t="shared" si="13"/>
        <v>N.A.</v>
      </c>
      <c r="AK29" s="2">
        <f t="shared" si="13"/>
        <v>26713.28671328671</v>
      </c>
      <c r="AL29" s="2" t="str">
        <f t="shared" si="13"/>
        <v>N.A.</v>
      </c>
      <c r="AM29" s="2">
        <f t="shared" si="13"/>
        <v>8042.1200000000008</v>
      </c>
      <c r="AN29" s="2" t="str">
        <f t="shared" si="13"/>
        <v>N.A.</v>
      </c>
      <c r="AO29" s="2" t="str">
        <f t="shared" si="13"/>
        <v>N.A.</v>
      </c>
      <c r="AP29" s="15">
        <f t="shared" si="13"/>
        <v>5464.6260404280602</v>
      </c>
      <c r="AQ29" s="16">
        <f t="shared" si="13"/>
        <v>7054.4458468360908</v>
      </c>
      <c r="AR29" s="13">
        <f t="shared" si="13"/>
        <v>6576.134927259719</v>
      </c>
    </row>
    <row r="30" spans="1:44" ht="15" customHeight="1" thickBot="1" x14ac:dyDescent="0.3">
      <c r="A30" s="3" t="s">
        <v>15</v>
      </c>
      <c r="B30" s="2">
        <v>0</v>
      </c>
      <c r="C30" s="2"/>
      <c r="D30" s="2"/>
      <c r="E30" s="2"/>
      <c r="F30" s="2"/>
      <c r="G30" s="2"/>
      <c r="H30" s="2">
        <v>0</v>
      </c>
      <c r="I30" s="2"/>
      <c r="J30" s="2">
        <v>0</v>
      </c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>
        <v>191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190</v>
      </c>
      <c r="X30" s="2">
        <v>0</v>
      </c>
      <c r="Y30" s="2">
        <v>95</v>
      </c>
      <c r="Z30" s="2">
        <v>0</v>
      </c>
      <c r="AA30" s="1">
        <f t="shared" si="12"/>
        <v>476</v>
      </c>
      <c r="AB30" s="12">
        <f t="shared" si="12"/>
        <v>0</v>
      </c>
      <c r="AC30" s="18">
        <f>AA30+AB30</f>
        <v>476</v>
      </c>
      <c r="AE30" s="3" t="s">
        <v>15</v>
      </c>
      <c r="AF30" s="2">
        <f t="shared" si="13"/>
        <v>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0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0</v>
      </c>
      <c r="AQ30" s="16" t="str">
        <f t="shared" si="13"/>
        <v>N.A.</v>
      </c>
      <c r="AR30" s="13">
        <f t="shared" si="13"/>
        <v>0</v>
      </c>
    </row>
    <row r="31" spans="1:44" ht="15" customHeight="1" thickBot="1" x14ac:dyDescent="0.3">
      <c r="A31" s="4" t="s">
        <v>16</v>
      </c>
      <c r="B31" s="2">
        <v>50247209.999999978</v>
      </c>
      <c r="C31" s="2">
        <v>69691972</v>
      </c>
      <c r="D31" s="2">
        <v>5085513.9999999991</v>
      </c>
      <c r="E31" s="2">
        <v>1367400</v>
      </c>
      <c r="F31" s="2">
        <v>3908504</v>
      </c>
      <c r="G31" s="2">
        <v>7639999.9999999991</v>
      </c>
      <c r="H31" s="2">
        <v>13630364</v>
      </c>
      <c r="I31" s="2">
        <v>4021060.0000000005</v>
      </c>
      <c r="J31" s="2">
        <v>0</v>
      </c>
      <c r="K31" s="2"/>
      <c r="L31" s="1">
        <f t="shared" ref="L31" si="14">B31+D31+F31+H31+J31</f>
        <v>72871591.99999997</v>
      </c>
      <c r="M31" s="12">
        <f t="shared" ref="M31" si="15">C31+E31+G31+I31+K31</f>
        <v>82720432</v>
      </c>
      <c r="N31" s="18">
        <f>L31+M31</f>
        <v>155592023.99999997</v>
      </c>
      <c r="P31" s="4" t="s">
        <v>16</v>
      </c>
      <c r="Q31" s="2">
        <v>8267</v>
      </c>
      <c r="R31" s="2">
        <v>10740</v>
      </c>
      <c r="S31" s="2">
        <v>1204</v>
      </c>
      <c r="T31" s="2">
        <v>200</v>
      </c>
      <c r="U31" s="2">
        <v>596</v>
      </c>
      <c r="V31" s="2">
        <v>286</v>
      </c>
      <c r="W31" s="2">
        <v>1878</v>
      </c>
      <c r="X31" s="2">
        <v>500</v>
      </c>
      <c r="Y31" s="2">
        <v>95</v>
      </c>
      <c r="Z31" s="2">
        <v>0</v>
      </c>
      <c r="AA31" s="1">
        <f t="shared" ref="AA31" si="16">Q31+S31+U31+W31+Y31</f>
        <v>12040</v>
      </c>
      <c r="AB31" s="12">
        <f t="shared" ref="AB31" si="17">R31+T31+V31+X31+Z31</f>
        <v>11726</v>
      </c>
      <c r="AC31" s="13">
        <f>AA31+AB31</f>
        <v>23766</v>
      </c>
      <c r="AE31" s="4" t="s">
        <v>16</v>
      </c>
      <c r="AF31" s="2">
        <f t="shared" ref="AF31:AO31" si="18">IFERROR(B31/Q31, "N.A.")</f>
        <v>6078.0464497399271</v>
      </c>
      <c r="AG31" s="2">
        <f t="shared" si="18"/>
        <v>6489.0104283054006</v>
      </c>
      <c r="AH31" s="2">
        <f t="shared" si="18"/>
        <v>4223.8488372093016</v>
      </c>
      <c r="AI31" s="2">
        <f t="shared" si="18"/>
        <v>6837</v>
      </c>
      <c r="AJ31" s="2">
        <f t="shared" si="18"/>
        <v>6557.8926174496646</v>
      </c>
      <c r="AK31" s="2">
        <f t="shared" si="18"/>
        <v>26713.28671328671</v>
      </c>
      <c r="AL31" s="2">
        <f t="shared" si="18"/>
        <v>7257.9148029818953</v>
      </c>
      <c r="AM31" s="2">
        <f t="shared" si="18"/>
        <v>8042.1200000000008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6052.4578073089679</v>
      </c>
      <c r="AQ31" s="16">
        <f t="shared" ref="AQ31" si="20">IFERROR(M31/AB31, "N.A.")</f>
        <v>7054.4458468360908</v>
      </c>
      <c r="AR31" s="13">
        <f t="shared" ref="AR31" si="21">IFERROR(N31/AC31, "N.A.")</f>
        <v>6546.83261802575</v>
      </c>
    </row>
    <row r="32" spans="1:44" ht="15" customHeight="1" thickBot="1" x14ac:dyDescent="0.3">
      <c r="A32" s="5" t="s">
        <v>0</v>
      </c>
      <c r="B32" s="46">
        <f>B31+C31</f>
        <v>119939181.99999997</v>
      </c>
      <c r="C32" s="47"/>
      <c r="D32" s="46">
        <f>D31+E31</f>
        <v>6452913.9999999991</v>
      </c>
      <c r="E32" s="47"/>
      <c r="F32" s="46">
        <f>F31+G31</f>
        <v>11548504</v>
      </c>
      <c r="G32" s="47"/>
      <c r="H32" s="46">
        <f>H31+I31</f>
        <v>17651424</v>
      </c>
      <c r="I32" s="47"/>
      <c r="J32" s="46">
        <f>J31+K31</f>
        <v>0</v>
      </c>
      <c r="K32" s="47"/>
      <c r="L32" s="46">
        <f>L31+M31</f>
        <v>155592023.99999997</v>
      </c>
      <c r="M32" s="50"/>
      <c r="N32" s="19">
        <f>B32+D32+F32+H32+J32</f>
        <v>155592023.99999997</v>
      </c>
      <c r="P32" s="5" t="s">
        <v>0</v>
      </c>
      <c r="Q32" s="46">
        <f>Q31+R31</f>
        <v>19007</v>
      </c>
      <c r="R32" s="47"/>
      <c r="S32" s="46">
        <f>S31+T31</f>
        <v>1404</v>
      </c>
      <c r="T32" s="47"/>
      <c r="U32" s="46">
        <f>U31+V31</f>
        <v>882</v>
      </c>
      <c r="V32" s="47"/>
      <c r="W32" s="46">
        <f>W31+X31</f>
        <v>2378</v>
      </c>
      <c r="X32" s="47"/>
      <c r="Y32" s="46">
        <f>Y31+Z31</f>
        <v>95</v>
      </c>
      <c r="Z32" s="47"/>
      <c r="AA32" s="46">
        <f>AA31+AB31</f>
        <v>23766</v>
      </c>
      <c r="AB32" s="47"/>
      <c r="AC32" s="20">
        <f>Q32+S32+U32+W32+Y32</f>
        <v>23766</v>
      </c>
      <c r="AE32" s="5" t="s">
        <v>0</v>
      </c>
      <c r="AF32" s="48">
        <f>IFERROR(B32/Q32,"N.A.")</f>
        <v>6310.2636923238788</v>
      </c>
      <c r="AG32" s="49"/>
      <c r="AH32" s="48">
        <f>IFERROR(D32/S32,"N.A.")</f>
        <v>4596.0925925925922</v>
      </c>
      <c r="AI32" s="49"/>
      <c r="AJ32" s="48">
        <f>IFERROR(F32/U32,"N.A.")</f>
        <v>13093.541950113378</v>
      </c>
      <c r="AK32" s="49"/>
      <c r="AL32" s="48">
        <f>IFERROR(H32/W32,"N.A.")</f>
        <v>7422.8023549201007</v>
      </c>
      <c r="AM32" s="49"/>
      <c r="AN32" s="48">
        <f>IFERROR(J32/Y32,"N.A.")</f>
        <v>0</v>
      </c>
      <c r="AO32" s="49"/>
      <c r="AP32" s="48">
        <f>IFERROR(L32/AA32,"N.A.")</f>
        <v>6546.83261802575</v>
      </c>
      <c r="AQ32" s="49"/>
      <c r="AR32" s="17">
        <f>IFERROR(N32/AC32, "N.A.")</f>
        <v>6546.83261802575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228000</v>
      </c>
      <c r="C39" s="2"/>
      <c r="D39" s="2"/>
      <c r="E39" s="2"/>
      <c r="F39" s="2"/>
      <c r="G39" s="2"/>
      <c r="H39" s="2">
        <v>2288580</v>
      </c>
      <c r="I39" s="2"/>
      <c r="J39" s="2">
        <v>0</v>
      </c>
      <c r="K39" s="2"/>
      <c r="L39" s="1">
        <f t="shared" ref="L39:M42" si="22">B39+D39+F39+H39+J39</f>
        <v>2516580</v>
      </c>
      <c r="M39" s="12">
        <f t="shared" si="22"/>
        <v>0</v>
      </c>
      <c r="N39" s="13">
        <f>L39+M39</f>
        <v>2516580</v>
      </c>
      <c r="P39" s="3" t="s">
        <v>12</v>
      </c>
      <c r="Q39" s="2">
        <v>95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747</v>
      </c>
      <c r="X39" s="2">
        <v>0</v>
      </c>
      <c r="Y39" s="2">
        <v>202</v>
      </c>
      <c r="Z39" s="2">
        <v>0</v>
      </c>
      <c r="AA39" s="1">
        <f t="shared" ref="AA39:AB42" si="23">Q39+S39+U39+W39+Y39</f>
        <v>1044</v>
      </c>
      <c r="AB39" s="12">
        <f t="shared" si="23"/>
        <v>0</v>
      </c>
      <c r="AC39" s="13">
        <f>AA39+AB39</f>
        <v>1044</v>
      </c>
      <c r="AE39" s="3" t="s">
        <v>12</v>
      </c>
      <c r="AF39" s="2">
        <f t="shared" ref="AF39:AR42" si="24">IFERROR(B39/Q39, "N.A.")</f>
        <v>2400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3063.6947791164657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2410.5172413793102</v>
      </c>
      <c r="AQ39" s="16" t="str">
        <f t="shared" si="24"/>
        <v>N.A.</v>
      </c>
      <c r="AR39" s="13">
        <f t="shared" si="24"/>
        <v>2410.5172413793102</v>
      </c>
    </row>
    <row r="40" spans="1:44" ht="15" customHeight="1" thickBot="1" x14ac:dyDescent="0.3">
      <c r="A40" s="3" t="s">
        <v>13</v>
      </c>
      <c r="B40" s="2">
        <v>4073723.9999999995</v>
      </c>
      <c r="C40" s="2">
        <v>328000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4073723.9999999995</v>
      </c>
      <c r="M40" s="12">
        <f t="shared" si="22"/>
        <v>328000</v>
      </c>
      <c r="N40" s="13">
        <f>L40+M40</f>
        <v>4401724</v>
      </c>
      <c r="P40" s="3" t="s">
        <v>13</v>
      </c>
      <c r="Q40" s="2">
        <v>1096</v>
      </c>
      <c r="R40" s="2">
        <v>41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1096</v>
      </c>
      <c r="AB40" s="12">
        <f t="shared" si="23"/>
        <v>41</v>
      </c>
      <c r="AC40" s="13">
        <f>AA40+AB40</f>
        <v>1137</v>
      </c>
      <c r="AE40" s="3" t="s">
        <v>13</v>
      </c>
      <c r="AF40" s="2">
        <f t="shared" si="24"/>
        <v>3716.9014598540143</v>
      </c>
      <c r="AG40" s="2">
        <f t="shared" si="24"/>
        <v>8000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3716.9014598540143</v>
      </c>
      <c r="AQ40" s="16">
        <f t="shared" si="24"/>
        <v>8000</v>
      </c>
      <c r="AR40" s="13">
        <f t="shared" si="24"/>
        <v>3871.3491644678979</v>
      </c>
    </row>
    <row r="41" spans="1:44" ht="15" customHeight="1" thickBot="1" x14ac:dyDescent="0.3">
      <c r="A41" s="3" t="s">
        <v>14</v>
      </c>
      <c r="B41" s="2">
        <v>6719964</v>
      </c>
      <c r="C41" s="2">
        <v>23847409</v>
      </c>
      <c r="D41" s="2"/>
      <c r="E41" s="2"/>
      <c r="F41" s="2"/>
      <c r="G41" s="2">
        <v>4774999.9999999991</v>
      </c>
      <c r="H41" s="2"/>
      <c r="I41" s="2">
        <v>1066000.0000000002</v>
      </c>
      <c r="J41" s="2">
        <v>0</v>
      </c>
      <c r="K41" s="2"/>
      <c r="L41" s="1">
        <f t="shared" si="22"/>
        <v>6719964</v>
      </c>
      <c r="M41" s="12">
        <f t="shared" si="22"/>
        <v>29688409</v>
      </c>
      <c r="N41" s="13">
        <f>L41+M41</f>
        <v>36408373</v>
      </c>
      <c r="P41" s="3" t="s">
        <v>14</v>
      </c>
      <c r="Q41" s="2">
        <v>1882</v>
      </c>
      <c r="R41" s="2">
        <v>4675</v>
      </c>
      <c r="S41" s="2">
        <v>0</v>
      </c>
      <c r="T41" s="2">
        <v>0</v>
      </c>
      <c r="U41" s="2">
        <v>0</v>
      </c>
      <c r="V41" s="2">
        <v>286</v>
      </c>
      <c r="W41" s="2">
        <v>0</v>
      </c>
      <c r="X41" s="2">
        <v>152</v>
      </c>
      <c r="Y41" s="2">
        <v>598</v>
      </c>
      <c r="Z41" s="2">
        <v>0</v>
      </c>
      <c r="AA41" s="1">
        <f t="shared" si="23"/>
        <v>2480</v>
      </c>
      <c r="AB41" s="12">
        <f t="shared" si="23"/>
        <v>5113</v>
      </c>
      <c r="AC41" s="13">
        <f>AA41+AB41</f>
        <v>7593</v>
      </c>
      <c r="AE41" s="3" t="s">
        <v>14</v>
      </c>
      <c r="AF41" s="2">
        <f t="shared" si="24"/>
        <v>3570.6503719447396</v>
      </c>
      <c r="AG41" s="2">
        <f t="shared" si="24"/>
        <v>5101.0500534759358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>
        <f t="shared" si="24"/>
        <v>16695.804195804194</v>
      </c>
      <c r="AL41" s="2" t="str">
        <f t="shared" si="24"/>
        <v>N.A.</v>
      </c>
      <c r="AM41" s="2">
        <f t="shared" si="24"/>
        <v>7013.1578947368434</v>
      </c>
      <c r="AN41" s="2">
        <f t="shared" si="24"/>
        <v>0</v>
      </c>
      <c r="AO41" s="2" t="str">
        <f t="shared" si="24"/>
        <v>N.A.</v>
      </c>
      <c r="AP41" s="15">
        <f t="shared" si="24"/>
        <v>2709.6629032258065</v>
      </c>
      <c r="AQ41" s="16">
        <f t="shared" si="24"/>
        <v>5806.4558967338162</v>
      </c>
      <c r="AR41" s="13">
        <f t="shared" si="24"/>
        <v>4794.9918345844853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11021688.000000002</v>
      </c>
      <c r="C43" s="2">
        <v>24175409</v>
      </c>
      <c r="D43" s="2"/>
      <c r="E43" s="2"/>
      <c r="F43" s="2"/>
      <c r="G43" s="2">
        <v>4774999.9999999991</v>
      </c>
      <c r="H43" s="2">
        <v>2288580</v>
      </c>
      <c r="I43" s="2">
        <v>1066000.0000000002</v>
      </c>
      <c r="J43" s="2">
        <v>0</v>
      </c>
      <c r="K43" s="2"/>
      <c r="L43" s="1">
        <f t="shared" ref="L43" si="25">B43+D43+F43+H43+J43</f>
        <v>13310268.000000002</v>
      </c>
      <c r="M43" s="12">
        <f t="shared" ref="M43" si="26">C43+E43+G43+I43+K43</f>
        <v>30016409</v>
      </c>
      <c r="N43" s="18">
        <f>L43+M43</f>
        <v>43326677</v>
      </c>
      <c r="P43" s="4" t="s">
        <v>16</v>
      </c>
      <c r="Q43" s="2">
        <v>3073</v>
      </c>
      <c r="R43" s="2">
        <v>4716</v>
      </c>
      <c r="S43" s="2">
        <v>0</v>
      </c>
      <c r="T43" s="2">
        <v>0</v>
      </c>
      <c r="U43" s="2">
        <v>0</v>
      </c>
      <c r="V43" s="2">
        <v>286</v>
      </c>
      <c r="W43" s="2">
        <v>747</v>
      </c>
      <c r="X43" s="2">
        <v>152</v>
      </c>
      <c r="Y43" s="2">
        <v>800</v>
      </c>
      <c r="Z43" s="2">
        <v>0</v>
      </c>
      <c r="AA43" s="1">
        <f t="shared" ref="AA43" si="27">Q43+S43+U43+W43+Y43</f>
        <v>4620</v>
      </c>
      <c r="AB43" s="12">
        <f t="shared" ref="AB43" si="28">R43+T43+V43+X43+Z43</f>
        <v>5154</v>
      </c>
      <c r="AC43" s="18">
        <f>AA43+AB43</f>
        <v>9774</v>
      </c>
      <c r="AE43" s="4" t="s">
        <v>16</v>
      </c>
      <c r="AF43" s="2">
        <f t="shared" ref="AF43:AO43" si="29">IFERROR(B43/Q43, "N.A.")</f>
        <v>3586.6215424666457</v>
      </c>
      <c r="AG43" s="2">
        <f t="shared" si="29"/>
        <v>5126.2529686174721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>
        <f t="shared" si="29"/>
        <v>16695.804195804194</v>
      </c>
      <c r="AL43" s="2">
        <f t="shared" si="29"/>
        <v>3063.6947791164657</v>
      </c>
      <c r="AM43" s="2">
        <f t="shared" si="29"/>
        <v>7013.1578947368434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2881.0103896103901</v>
      </c>
      <c r="AQ43" s="16">
        <f t="shared" ref="AQ43" si="31">IFERROR(M43/AB43, "N.A.")</f>
        <v>5823.9055102832754</v>
      </c>
      <c r="AR43" s="13">
        <f t="shared" ref="AR43" si="32">IFERROR(N43/AC43, "N.A.")</f>
        <v>4432.8501125434823</v>
      </c>
    </row>
    <row r="44" spans="1:44" ht="15" customHeight="1" thickBot="1" x14ac:dyDescent="0.3">
      <c r="A44" s="5" t="s">
        <v>0</v>
      </c>
      <c r="B44" s="46">
        <f>B43+C43</f>
        <v>35197097</v>
      </c>
      <c r="C44" s="47"/>
      <c r="D44" s="46">
        <f>D43+E43</f>
        <v>0</v>
      </c>
      <c r="E44" s="47"/>
      <c r="F44" s="46">
        <f>F43+G43</f>
        <v>4774999.9999999991</v>
      </c>
      <c r="G44" s="47"/>
      <c r="H44" s="46">
        <f>H43+I43</f>
        <v>3354580</v>
      </c>
      <c r="I44" s="47"/>
      <c r="J44" s="46">
        <f>J43+K43</f>
        <v>0</v>
      </c>
      <c r="K44" s="47"/>
      <c r="L44" s="46">
        <f>L43+M43</f>
        <v>43326677</v>
      </c>
      <c r="M44" s="50"/>
      <c r="N44" s="19">
        <f>B44+D44+F44+H44+J44</f>
        <v>43326677</v>
      </c>
      <c r="P44" s="5" t="s">
        <v>0</v>
      </c>
      <c r="Q44" s="46">
        <f>Q43+R43</f>
        <v>7789</v>
      </c>
      <c r="R44" s="47"/>
      <c r="S44" s="46">
        <f>S43+T43</f>
        <v>0</v>
      </c>
      <c r="T44" s="47"/>
      <c r="U44" s="46">
        <f>U43+V43</f>
        <v>286</v>
      </c>
      <c r="V44" s="47"/>
      <c r="W44" s="46">
        <f>W43+X43</f>
        <v>899</v>
      </c>
      <c r="X44" s="47"/>
      <c r="Y44" s="46">
        <f>Y43+Z43</f>
        <v>800</v>
      </c>
      <c r="Z44" s="47"/>
      <c r="AA44" s="46">
        <f>AA43+AB43</f>
        <v>9774</v>
      </c>
      <c r="AB44" s="50"/>
      <c r="AC44" s="19">
        <f>Q44+S44+U44+W44+Y44</f>
        <v>9774</v>
      </c>
      <c r="AE44" s="5" t="s">
        <v>0</v>
      </c>
      <c r="AF44" s="48">
        <f>IFERROR(B44/Q44,"N.A.")</f>
        <v>4518.8210296572088</v>
      </c>
      <c r="AG44" s="49"/>
      <c r="AH44" s="48" t="str">
        <f>IFERROR(D44/S44,"N.A.")</f>
        <v>N.A.</v>
      </c>
      <c r="AI44" s="49"/>
      <c r="AJ44" s="48">
        <f>IFERROR(F44/U44,"N.A.")</f>
        <v>16695.804195804194</v>
      </c>
      <c r="AK44" s="49"/>
      <c r="AL44" s="48">
        <f>IFERROR(H44/W44,"N.A.")</f>
        <v>3731.4571746384872</v>
      </c>
      <c r="AM44" s="49"/>
      <c r="AN44" s="48">
        <f>IFERROR(J44/Y44,"N.A.")</f>
        <v>0</v>
      </c>
      <c r="AO44" s="49"/>
      <c r="AP44" s="48">
        <f>IFERROR(L44/AA44,"N.A.")</f>
        <v>4432.8501125434823</v>
      </c>
      <c r="AQ44" s="49"/>
      <c r="AR44" s="17">
        <f>IFERROR(N44/AC44, "N.A.")</f>
        <v>4432.8501125434823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6">
        <f>B19+C19</f>
        <v>0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0</v>
      </c>
      <c r="I20" s="47"/>
      <c r="J20" s="46">
        <f>J19+K19</f>
        <v>0</v>
      </c>
      <c r="K20" s="47"/>
      <c r="L20" s="46">
        <f>L19+M19</f>
        <v>0</v>
      </c>
      <c r="M20" s="50"/>
      <c r="N20" s="19">
        <f>B20+D20+F20+H20+J20</f>
        <v>0</v>
      </c>
      <c r="P20" s="5" t="s">
        <v>0</v>
      </c>
      <c r="Q20" s="46">
        <f>Q19+R19</f>
        <v>0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0</v>
      </c>
      <c r="X20" s="47"/>
      <c r="Y20" s="46">
        <f>Y19+Z19</f>
        <v>0</v>
      </c>
      <c r="Z20" s="47"/>
      <c r="AA20" s="46">
        <f>AA19+AB19</f>
        <v>0</v>
      </c>
      <c r="AB20" s="47"/>
      <c r="AC20" s="20">
        <f>Q20+S20+U20+W20+Y20</f>
        <v>0</v>
      </c>
      <c r="AE20" s="5" t="s">
        <v>0</v>
      </c>
      <c r="AF20" s="48" t="str">
        <f>IFERROR(B20/Q20,"N.A.")</f>
        <v>N.A.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 t="str">
        <f>IFERROR(H20/W20,"N.A.")</f>
        <v>N.A.</v>
      </c>
      <c r="AM20" s="49"/>
      <c r="AN20" s="48" t="str">
        <f>IFERROR(J20/Y20,"N.A.")</f>
        <v>N.A.</v>
      </c>
      <c r="AO20" s="49"/>
      <c r="AP20" s="48" t="str">
        <f>IFERROR(L20/AA20,"N.A.")</f>
        <v>N.A.</v>
      </c>
      <c r="AQ20" s="4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6">
        <f>B31+C31</f>
        <v>0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0</v>
      </c>
      <c r="M32" s="50"/>
      <c r="N32" s="19">
        <f>B32+D32+F32+H32+J32</f>
        <v>0</v>
      </c>
      <c r="P32" s="5" t="s">
        <v>0</v>
      </c>
      <c r="Q32" s="46">
        <f>Q31+R31</f>
        <v>0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0</v>
      </c>
      <c r="X32" s="47"/>
      <c r="Y32" s="46">
        <f>Y31+Z31</f>
        <v>0</v>
      </c>
      <c r="Z32" s="47"/>
      <c r="AA32" s="46">
        <f>AA31+AB31</f>
        <v>0</v>
      </c>
      <c r="AB32" s="47"/>
      <c r="AC32" s="20">
        <f>Q32+S32+U32+W32+Y32</f>
        <v>0</v>
      </c>
      <c r="AE32" s="5" t="s">
        <v>0</v>
      </c>
      <c r="AF32" s="48" t="str">
        <f>IFERROR(B32/Q32,"N.A.")</f>
        <v>N.A.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 t="str">
        <f>IFERROR(H32/W32,"N.A.")</f>
        <v>N.A.</v>
      </c>
      <c r="AM32" s="49"/>
      <c r="AN32" s="48" t="str">
        <f>IFERROR(J32/Y32,"N.A.")</f>
        <v>N.A.</v>
      </c>
      <c r="AO32" s="49"/>
      <c r="AP32" s="48" t="str">
        <f>IFERROR(L32/AA32,"N.A.")</f>
        <v>N.A.</v>
      </c>
      <c r="AQ32" s="4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6">
        <f>B43+C43</f>
        <v>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0</v>
      </c>
      <c r="M44" s="50"/>
      <c r="N44" s="19">
        <f>B44+D44+F44+H44+J44</f>
        <v>0</v>
      </c>
      <c r="P44" s="5" t="s">
        <v>0</v>
      </c>
      <c r="Q44" s="46">
        <f>Q43+R43</f>
        <v>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0</v>
      </c>
      <c r="AB44" s="50"/>
      <c r="AC44" s="19">
        <f>Q44+S44+U44+W44+Y44</f>
        <v>0</v>
      </c>
      <c r="AE44" s="5" t="s">
        <v>0</v>
      </c>
      <c r="AF44" s="48" t="str">
        <f>IFERROR(B44/Q44,"N.A.")</f>
        <v>N.A.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 t="str">
        <f>IFERROR(L44/AA44,"N.A.")</f>
        <v>N.A.</v>
      </c>
      <c r="AQ44" s="49"/>
      <c r="AR44" s="17" t="str">
        <f>IFERROR(N44/AC44, "N.A.")</f>
        <v>N.A.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2E3AB9-6F45-486C-B895-412327DF5D5F}">
  <ds:schemaRefs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3946fdfc-da00-409a-95df-cd9f19cc2a9a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2007 T4</dc:title>
  <dc:subject>Matriz Hussmanns Quintana Roo, 2007-T4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2025-12-16T14:22:32Z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